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defaultThemeVersion="166925"/>
  <mc:AlternateContent xmlns:mc="http://schemas.openxmlformats.org/markup-compatibility/2006">
    <mc:Choice Requires="x15">
      <x15ac:absPath xmlns:x15ac="http://schemas.microsoft.com/office/spreadsheetml/2010/11/ac" url="Y:\PROJETS\FRANCE_2030\1-STRATEGIES\SA_INDUSTRIE\AAP IBAC PME\TEXTE AAP\Relance\Dossier de candidature\"/>
    </mc:Choice>
  </mc:AlternateContent>
  <xr:revisionPtr revIDLastSave="0" documentId="13_ncr:1_{232E3A97-8FC2-4142-A01B-683E07ADFED5}" xr6:coauthVersionLast="47" xr6:coauthVersionMax="47" xr10:uidLastSave="{00000000-0000-0000-0000-000000000000}"/>
  <bookViews>
    <workbookView xWindow="-120" yWindow="-120" windowWidth="29040" windowHeight="15720" tabRatio="746"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ODD" sheetId="24" r:id="rId6"/>
    <sheet name="LISTES" sheetId="1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31" l="1"/>
  <c r="F74" i="31"/>
  <c r="B75" i="31"/>
  <c r="B74" i="31"/>
  <c r="K84" i="31"/>
  <c r="K83" i="31"/>
  <c r="J83" i="31"/>
  <c r="H99" i="31"/>
  <c r="H89" i="31"/>
  <c r="K85" i="31"/>
  <c r="K86" i="31"/>
  <c r="K87" i="31"/>
  <c r="K88" i="31"/>
  <c r="K94" i="31"/>
  <c r="D76" i="31"/>
  <c r="H74" i="31" l="1"/>
  <c r="H98" i="31"/>
  <c r="J98" i="31" s="1"/>
  <c r="H97" i="31"/>
  <c r="K97" i="31" s="1"/>
  <c r="H96" i="31"/>
  <c r="K96" i="31" s="1"/>
  <c r="H95" i="31"/>
  <c r="J95" i="31" s="1"/>
  <c r="H94" i="31"/>
  <c r="I93" i="31"/>
  <c r="H88" i="31"/>
  <c r="H87" i="31"/>
  <c r="J87" i="31" s="1"/>
  <c r="H86" i="31"/>
  <c r="H85" i="31"/>
  <c r="H84" i="31"/>
  <c r="H83" i="31"/>
  <c r="D74" i="31"/>
  <c r="H51" i="31"/>
  <c r="K51" i="31" s="1"/>
  <c r="I50" i="31"/>
  <c r="H49" i="31"/>
  <c r="J49" i="31" s="1"/>
  <c r="H48" i="31"/>
  <c r="K48" i="31" s="1"/>
  <c r="I47" i="31"/>
  <c r="D30" i="31"/>
  <c r="H30" i="31" s="1"/>
  <c r="F29" i="31"/>
  <c r="D29" i="31"/>
  <c r="K49" i="31" l="1"/>
  <c r="K50" i="31" s="1"/>
  <c r="K52" i="31" s="1"/>
  <c r="H29" i="31"/>
  <c r="K29" i="31" s="1"/>
  <c r="J51" i="31"/>
  <c r="K95" i="31"/>
  <c r="K30" i="31"/>
  <c r="J30" i="31"/>
  <c r="J84" i="31"/>
  <c r="J88" i="31"/>
  <c r="J96" i="31"/>
  <c r="J97" i="31"/>
  <c r="J48" i="31"/>
  <c r="J50" i="31" s="1"/>
  <c r="J86" i="31"/>
  <c r="J94" i="31"/>
  <c r="K98" i="31"/>
  <c r="J85" i="31"/>
  <c r="J29" i="31" l="1"/>
  <c r="J31" i="31" s="1"/>
  <c r="K99" i="31"/>
  <c r="J99" i="31"/>
  <c r="J89" i="31"/>
  <c r="J52" i="31"/>
  <c r="K31" i="31"/>
  <c r="K89" i="31" l="1"/>
</calcChain>
</file>

<file path=xl/sharedStrings.xml><?xml version="1.0" encoding="utf-8"?>
<sst xmlns="http://schemas.openxmlformats.org/spreadsheetml/2006/main" count="278" uniqueCount="250">
  <si>
    <t>Mode d'emploi de l'annexe 5 "Grille d'impacts"</t>
  </si>
  <si>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</si>
  <si>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</si>
  <si>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</si>
  <si>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</si>
  <si>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</si>
  <si>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</si>
  <si>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</si>
  <si>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</si>
  <si>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</si>
  <si>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</si>
  <si>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</si>
  <si>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</si>
  <si>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</si>
  <si>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</si>
  <si>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</si>
  <si>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</si>
  <si>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</si>
  <si>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</si>
  <si>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</si>
  <si>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 xml:space="preserve"> Les impacts environnementaux sont à compléter uniquement par le chef de file, à l'échelle du projet dans son ensemble</t>
  </si>
  <si>
    <t>CONFIDENTIEL</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</si>
  <si>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</si>
  <si>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</si>
  <si>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</si>
  <si>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</si>
  <si>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 xml:space="preserve">Quels points de vigilance pour assurer le succès environnemental de votre projet ? </t>
  </si>
  <si>
    <t>AIDE (déplier la ligne)</t>
  </si>
  <si>
    <t>Colonnes dédiées à l'ADEME 
A ne pas remplir par le porteur de projet</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</si>
  <si>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</si>
  <si>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t>Critères de durabilité et indicateurs</t>
  </si>
  <si>
    <t>Note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</si>
  <si>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</si>
  <si>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</si>
  <si>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</si>
  <si>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</si>
  <si>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t>Note Ademe</t>
  </si>
  <si>
    <t>Commentaires</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</si>
  <si>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</si>
  <si>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t>Atténuation du changement climatique</t>
  </si>
  <si>
    <t>Production ajoutée d'électricité ou de chaleur renouvelable (ENR)</t>
  </si>
  <si>
    <t xml:space="preserve">Production / consommation EnR (kWh) (quantité, part de la production d'électricité issus d'EnR vs consommation,...)
Descriptif solution : PV, Hydrolien, éolien
Développement d'autoconsommation sur site?
--&gt; Effets attendus ?
</t>
  </si>
  <si>
    <t>Efficacité énergétique via la réduction des consommation</t>
  </si>
  <si>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</si>
  <si>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</si>
  <si>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</si>
  <si>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t>Adaptation au changement climatique (Résilience face aux risques environnementaux)</t>
  </si>
  <si>
    <t>Lutte contre les pollutions (prévention et contrôle)</t>
  </si>
  <si>
    <t>Pollution de l’air</t>
  </si>
  <si>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</si>
  <si>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t>Pollution de l'eau ou des sols</t>
  </si>
  <si>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</si>
  <si>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t>Gestion des ressources en eau et marines (utilisation durable et protection)</t>
  </si>
  <si>
    <t xml:space="preserve">Réduction de la consommation d'eau (m3/an)      </t>
  </si>
  <si>
    <t>Transition vers une économie circulaire (déchets, autres)</t>
  </si>
  <si>
    <t>Optimisation de la consommation des ressources</t>
  </si>
  <si>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
Quantité de matière biosourcée utilisée</t>
    </r>
    <r>
      <rPr>
        <b/>
        <sz val="11"/>
        <color theme="1"/>
        <rFont val="Calibri"/>
        <family val="2"/>
        <scheme val="minor"/>
      </rPr>
      <t xml:space="preserve"> (t)</t>
    </r>
  </si>
  <si>
    <t>Diminution et/ou recyclage des déchets</t>
  </si>
  <si>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</si>
  <si>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t>Protection et restauration de la biodiversité et des écosystèmes (biodiversité et protection des espaces naturels, agricoles et sylvicoles)</t>
  </si>
  <si>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</si>
  <si>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Impact sociétal</t>
  </si>
  <si>
    <t>AIDE (déplier les lignes)</t>
  </si>
  <si>
    <t>Analyse ex ante : A préparer en amont du dossier - à consolider pour l'instruction du projet</t>
  </si>
  <si>
    <t>Les impacts environnementaux sont à compléter uniquement par le chef de file, à l'échelle du projet dans son ensemble.</t>
  </si>
  <si>
    <t xml:space="preserve">Lien ADEME Base GES pour faciliter les facteurs d'émissions  (ou autres sources du porteur à préciser dans les hypothèses) :
 </t>
  </si>
  <si>
    <t>https://www.bilans-ges.ademe.fr/</t>
  </si>
  <si>
    <t>Seules les cellules jaunes sont à renseigner.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</si>
  <si>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</si>
  <si>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</si>
  <si>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</si>
  <si>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</si>
  <si>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</si>
  <si>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</si>
  <si>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</si>
  <si>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</si>
  <si>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</si>
  <si>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</si>
  <si>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</si>
  <si>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</si>
  <si>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</si>
  <si>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</si>
  <si>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</si>
  <si>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</si>
  <si>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</si>
  <si>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</si>
  <si>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</si>
  <si>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r>
      <t xml:space="preserve">Indicateur de Flux
</t>
    </r>
    <r>
      <rPr>
        <i/>
        <sz val="11"/>
        <color theme="1"/>
        <rFont val="Calibri"/>
        <family val="2"/>
        <scheme val="minor"/>
      </rPr>
      <t>Flux de gaz, matière, d'énergie, etc., qui sera traduit ensuite en émissions de GES par l'intermédiaire des facteurs d'émissions</t>
    </r>
  </si>
  <si>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</si>
  <si>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</si>
  <si>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</si>
  <si>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</si>
  <si>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</si>
  <si>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</si>
  <si>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sur un BP de 5 ans, et sur une durée d'exploitation de 8 ans (de l'usine) (t)</t>
  </si>
  <si>
    <t>Si pertinent, émissions de CO2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</si>
  <si>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</si>
  <si>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</si>
  <si>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</si>
  <si>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</si>
  <si>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</si>
  <si>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</si>
  <si>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</si>
  <si>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</si>
  <si>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</si>
  <si>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t>Facteur d'émission torchage: 1,3 t CO2eq/t traitée (donnée issue d'une ACV)</t>
  </si>
  <si>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</si>
  <si>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</si>
  <si>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</si>
  <si>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</si>
  <si>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</si>
  <si>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</si>
  <si>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(t) sur un BP de 5 ans et sur une durée d'utilisation de 8 ans (ici des 500 bus vendus)</t>
  </si>
  <si>
    <t>Si pertinent, émissions de CO2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</si>
  <si>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</si>
  <si>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</si>
  <si>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</si>
  <si>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</si>
  <si>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</si>
  <si>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</si>
  <si>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</si>
  <si>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</si>
  <si>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</si>
  <si>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</si>
  <si>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</si>
  <si>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</si>
  <si>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</si>
  <si>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</si>
  <si>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</si>
  <si>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CODE AIE</t>
  </si>
  <si>
    <t>Durée de vie de la solution étudiée et de la solution de référence (en nombre d'années)</t>
  </si>
  <si>
    <t>années</t>
  </si>
  <si>
    <t>Cumul des émissions de "CO2 évités" sur BP de 5 ans  (solution étudiée - solution de référence)</t>
  </si>
  <si>
    <t>t eq CO2 (évitées)</t>
  </si>
  <si>
    <t>t eq CO2 (évitées)/ an</t>
  </si>
  <si>
    <t>Cumul des émissions de "CO2 évités"</t>
  </si>
  <si>
    <t>sur la durée de vie de l'innovation (si pertinent)</t>
  </si>
  <si>
    <t>Volume de GES évités par an pour un produit/service (tCO2eq/an)</t>
  </si>
  <si>
    <t>Synthèse (conclusion sur le bénéfice environnemental attendu en terme d'émissions de CO2 évitées)</t>
  </si>
  <si>
    <t>Solution innovante étudiée pour le projet</t>
  </si>
  <si>
    <t>Composante-clef de la solution innovante considérée (brique technologique ou système complet)</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</si>
  <si>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</si>
  <si>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</si>
  <si>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</si>
  <si>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Volume
="Cumul Business Plan (nombre d'unités de la composante-clef  vendues sur un cycle commercial de 5 ans)"</t>
  </si>
  <si>
    <t>Emissions de CO2eq cumulées produites sur un Business Plan de 5 ans et sur une durée d'exploitation / utilisation de 8 ans (t)</t>
  </si>
  <si>
    <t>Si pertinent, émissions de CO2eq cumulées produites sur 5 ans et sur la durée de vie de la solution innovante (X années) (t)</t>
  </si>
  <si>
    <t xml:space="preserve"> </t>
  </si>
  <si>
    <t>Total</t>
  </si>
  <si>
    <t>Solution de référence</t>
  </si>
  <si>
    <t>Composante-clef de la solution de référence considérée (brique technologique ou système complet)</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</si>
  <si>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</si>
  <si>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</si>
  <si>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Emissions de CO2eq cumulées produites sur un BP de 5 ans et sur une durée d'exploitation / utilisation de 8 ans (t)</t>
  </si>
  <si>
    <t>Hypothèses (étapes du cycle de vie…) et limites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</si>
  <si>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</si>
  <si>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</si>
  <si>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</si>
  <si>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</si>
  <si>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</si>
  <si>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</si>
  <si>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</si>
  <si>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</si>
  <si>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</si>
  <si>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</si>
  <si>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</si>
  <si>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</si>
  <si>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</si>
  <si>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</si>
  <si>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</si>
  <si>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</si>
  <si>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</si>
  <si>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</si>
  <si>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</si>
  <si>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</si>
  <si>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</si>
  <si>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</si>
  <si>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</si>
  <si>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</si>
  <si>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</si>
  <si>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</si>
  <si>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</si>
  <si>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</si>
  <si>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 (tous partenaires confondus)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</si>
  <si>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</si>
  <si>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</si>
  <si>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Nombre de brevets déjà déposés par la société sur cette technologie/brique technologique avant le projet</t>
  </si>
  <si>
    <t xml:space="preserve">Entrer le nombre (entier) de dépôt de brevet envisagés.. Si non applicable au projet, laisser la valeur N/A dans les deux cases. </t>
  </si>
  <si>
    <t>EMPLOIS (tous partenaires confondus)</t>
  </si>
  <si>
    <r>
      <t xml:space="preserve">L’ETP est une unité de valeur annuelle qui permet d'additionner et de moyenniser les impacts sur plusieurs années et entre les projets.  Une entreprise qui aura mobilisé sur le projet 10 ETP la première année (i.e. 10 emplois à plein temps) et les aura maintenus pendant les 4 années du projet comptabilisera 40 ETP au total (et non pas 10).  Cette donnée va permettre de calculer par exemple la moyenne annuelle de 10 ETP pour ce projet (mais attention ici ce n’est pas une valeur moyenne qu’il faut renseigner, mais bien une valeur annuelle cumulés sur la durée du projet). 
</t>
    </r>
    <r>
      <rPr>
        <u/>
        <sz val="12"/>
        <color theme="1"/>
        <rFont val="Calibri"/>
        <family val="2"/>
        <scheme val="minor"/>
      </rPr>
      <t>Emplois prévisionnel mobilisés pendant le projet</t>
    </r>
    <r>
      <rPr>
        <sz val="12"/>
        <color theme="1"/>
        <rFont val="Calibri"/>
        <family val="2"/>
        <scheme val="minor"/>
      </rPr>
      <t xml:space="preserve"> : On compte les personnes occupées par le projet, peu importe que le poste soit nouveau ou non. Attention, il s’agit d’emplois directement en lien avec le projet, ne pas compter l’effectif total de l’entreprise aidée, ni les emplois indirects chez les sous-traitants et fournisseurs. 
Pour les projets déploiement, la durée du projet inclut parfois une phase d'investissement (construction) et une phase d'exploitation (mise en service et maintenance), les ETP correspondant doivent être comptabilisés dans ce champ.
</t>
    </r>
    <r>
      <rPr>
        <u/>
        <sz val="12"/>
        <color theme="1"/>
        <rFont val="Calibri"/>
        <family val="2"/>
        <scheme val="minor"/>
      </rPr>
      <t>Emplois prévisionnel mobilisés à 5 ans post-projet</t>
    </r>
    <r>
      <rPr>
        <sz val="12"/>
        <color theme="1"/>
        <rFont val="Calibri"/>
        <family val="2"/>
        <scheme val="minor"/>
      </rPr>
      <t xml:space="preserve"> : On compte les personnes occupées aux suites du projet à son exploitation après la phase de financement du projet, mesuré la 5ème année après la fin du projet. </t>
    </r>
  </si>
  <si>
    <t>Nombre d’emplois prévisionnel mobilisés (créés ou maintenus) pendant le projet (ETP cumulés)</t>
  </si>
  <si>
    <t>Nombre prévisionnel d’emplois mobilisés (créés ou maintenus) à 5 ans post-projet (ETP à N+5)</t>
  </si>
  <si>
    <t>IMPACT ECONOMIQUE PROJET (tous partenaires confondus)</t>
  </si>
  <si>
    <t>Volume de produits/services déployés à la fin du projet</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</si>
  <si>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</si>
  <si>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</si>
  <si>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</si>
  <si>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</si>
  <si>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 (tous partenaires confondus)</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</si>
  <si>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</si>
  <si>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</si>
  <si>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Entrer le pourcentage de part des femmes dans l'équipe projet.</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</si>
  <si>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</si>
  <si>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</si>
  <si>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</si>
  <si>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</si>
  <si>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</si>
  <si>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</si>
  <si>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</si>
  <si>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</si>
  <si>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</si>
  <si>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</si>
  <si>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</si>
  <si>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</si>
  <si>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</si>
  <si>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</si>
  <si>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</si>
  <si>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</si>
  <si>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</si>
  <si>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</si>
  <si>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</si>
  <si>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</si>
  <si>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</si>
  <si>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</si>
  <si>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</si>
  <si>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</si>
  <si>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</si>
  <si>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</si>
  <si>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</si>
  <si>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</si>
  <si>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</si>
  <si>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</si>
  <si>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</si>
  <si>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</si>
  <si>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</si>
  <si>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</si>
  <si>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</si>
  <si>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</si>
  <si>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</si>
  <si>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Le candidat devra évaluer les impacts de son projet sur la capacité du site et de l'entreprise, et éventuellement des populations et de la nature alentours, à s’adapter au changement climatique prévu par la TRACC (Trajectoire de Référence pour l'Adapation au Changement Climatique).
Suivant ces éléments, la note DNSH devra ici être attribuée ; et devra juger de la capacité du projet, par des mesures adaptées, à répondre aux vulnérabilités identifiées en raison du changement climatique prévu par la TRACC.</t>
  </si>
  <si>
    <t>Innovation ayant une utilité sociale, circuit court, production locale, emplois sur le territoire, bien-être animal, éducation à l'environnement, élément de sécurité, lutte contre les nuisances sonores, la pollution visuelle, la précarité énergétique etc.</t>
  </si>
  <si>
    <r>
      <rPr>
        <u/>
        <sz val="12"/>
        <color theme="1"/>
        <rFont val="Calibri"/>
        <family val="2"/>
        <scheme val="minor"/>
      </rPr>
      <t>Concernant le chiffre d'affaire à 5 ans post-projet</t>
    </r>
    <r>
      <rPr>
        <sz val="12"/>
        <color theme="1"/>
        <rFont val="Calibri"/>
        <family val="2"/>
        <scheme val="minor"/>
      </rPr>
      <t xml:space="preserve">, il s'agit d'une projection de la valeur de la 5ème année post-projet et non pas du cumul des 5 années. Les débouchés économiques pris en compte peuvent être matériels ou immatériels (vente de biens, de services ou de propriété intellectuelle par exemple sous forme de licence). Le Chiffre d'affaire généré par la vente de la solution innovante, durant le projet, fait partie du périmètre du calcul.  
Pour les projets déploiement, la durée du projet inclut parfois une phase d'investissement (construction) et une phase d'exploitation (mise en service et maintenance), le chiffre d’affaires correspondant doit donc être comptabilisés dans ce champ.
</t>
    </r>
    <r>
      <rPr>
        <u/>
        <sz val="12"/>
        <color theme="1"/>
        <rFont val="Calibri"/>
        <family val="2"/>
        <scheme val="minor"/>
      </rPr>
      <t>Concernant le volume de produits/services déployés à la fin du projet</t>
    </r>
    <r>
      <rPr>
        <sz val="12"/>
        <color theme="1"/>
        <rFont val="Calibri"/>
        <family val="2"/>
        <scheme val="minor"/>
      </rPr>
      <t>, il convient de distinguer 2 cas liés à la typologie des projets soutenus, en fonction de la connaissance ou non du volume effectivement déployés à la fin du projet. Dans le cas où le volume effectif n’est pas connu à la fin du projet, on projette le volume cumulé de produits/services déployés sur une durée de 5 ans après la fin du projet.</t>
    </r>
  </si>
  <si>
    <t>- dont nombre de dépôts de brevets effectués pendant le projet</t>
  </si>
  <si>
    <t>- dont nombre d'emplois créés (nouveaux ETP cumulés)</t>
  </si>
  <si>
    <t>Prévision de chiffre d'affaires à 5 ans post-projet (k€)</t>
  </si>
  <si>
    <t>Entrer le nombre de Chiffre d'affaires déclaratif prévisionnel en k€ à la 5ème année post projet.
Entrer le nombre d’unités de produits/services déployés. </t>
  </si>
  <si>
    <t>- dont nombre prévisionnel d’emplois créés 
(nouveaux ETP à N+5)</t>
  </si>
  <si>
    <t>Entrer le nombre d'ETP cumulés pour les années pendant le projet 
puis en valeur cible à la 5ème année post projet (Attention il s'agit ici d'une projection de la valeur de la 5ème année post-projet et non pas du cumul des 5 années).</t>
  </si>
  <si>
    <t>v20250315</t>
  </si>
  <si>
    <t xml:space="preserve">Joindre au dossier de candidature l'analyse environnementale de niveau 1 selon la méthode Empreinte projet : https://base-empreinte.ademe.fr/empreinte-projet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</si>
</sst>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79">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u/>
      <sz val="14"/>
      <color rgb="FF000000"/>
      <name val="Calibri"/>
      <family val="2"/>
    </font>
    <font>
      <b/>
      <u/>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
      <i/>
      <sz val="11"/>
      <color theme="2" tint="-0.249977111117893"/>
      <name val="Calibri"/>
      <family val="2"/>
      <scheme val="minor"/>
    </font>
    <font>
      <b/>
      <sz val="7"/>
      <color rgb="FF404040"/>
      <name val="Arial"/>
      <family val="2"/>
    </font>
    <font>
      <u/>
      <sz val="12"/>
      <color theme="1"/>
      <name val="Calibri"/>
      <family val="2"/>
      <scheme val="minor"/>
    </font>
    <font>
      <b/>
      <sz val="29"/>
      <color rgb="FF000000"/>
      <name val="Marianne"/>
      <family val="3"/>
    </font>
    <font>
      <b/>
      <i/>
      <sz val="11"/>
      <color theme="5"/>
      <name val="Arial1"/>
    </font>
    <font>
      <b/>
      <sz val="12"/>
      <color theme="0"/>
      <name val="Calibri"/>
      <family val="2"/>
      <scheme val="minor"/>
    </font>
    <font>
      <b/>
      <sz val="14"/>
      <color theme="5"/>
      <name val="Calibri"/>
      <family val="2"/>
      <scheme val="minor"/>
    </font>
    <font>
      <b/>
      <sz val="12"/>
      <color theme="5" tint="-0.249977111117893"/>
      <name val="Calibri"/>
      <family val="2"/>
      <scheme val="minor"/>
    </font>
    <font>
      <i/>
      <sz val="10"/>
      <color theme="1"/>
      <name val="Calibri"/>
      <family val="2"/>
      <scheme val="minor"/>
    </font>
    <font>
      <b/>
      <u/>
      <sz val="18"/>
      <color theme="5" tint="-0.249977111117893"/>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FFFF00"/>
        <bgColor indexed="64"/>
      </patternFill>
    </fill>
  </fills>
  <borders count="1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right style="dotted">
        <color indexed="64"/>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right/>
      <top style="dashed">
        <color theme="2" tint="-0.499984740745262"/>
      </top>
      <bottom/>
      <diagonal/>
    </border>
    <border>
      <left/>
      <right/>
      <top style="hair">
        <color auto="1"/>
      </top>
      <bottom style="dashed">
        <color theme="2" tint="-0.499984740745262"/>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right style="dashed">
        <color theme="2" tint="-0.499984740745262"/>
      </right>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right style="hair">
        <color auto="1"/>
      </right>
      <top/>
      <bottom style="hair">
        <color auto="1"/>
      </bottom>
      <diagonal/>
    </border>
    <border>
      <left/>
      <right style="hair">
        <color auto="1"/>
      </right>
      <top style="thin">
        <color indexed="64"/>
      </top>
      <bottom style="thin">
        <color indexed="64"/>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bottom style="hair">
        <color indexed="64"/>
      </bottom>
      <diagonal/>
    </border>
    <border>
      <left style="dashed">
        <color indexed="64"/>
      </left>
      <right/>
      <top style="dashed">
        <color indexed="64"/>
      </top>
      <bottom/>
      <diagonal/>
    </border>
    <border>
      <left style="thin">
        <color indexed="64"/>
      </left>
      <right style="dashed">
        <color indexed="64"/>
      </right>
      <top/>
      <bottom/>
      <diagonal/>
    </border>
    <border>
      <left/>
      <right style="thin">
        <color indexed="64"/>
      </right>
      <top style="dashed">
        <color indexed="64"/>
      </top>
      <bottom/>
      <diagonal/>
    </border>
    <border>
      <left style="hair">
        <color auto="1"/>
      </left>
      <right/>
      <top style="thin">
        <color indexed="64"/>
      </top>
      <bottom style="thin">
        <color indexed="64"/>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dashed">
        <color theme="2" tint="-0.249977111117893"/>
      </right>
      <top style="thin">
        <color indexed="64"/>
      </top>
      <bottom style="dashed">
        <color theme="1" tint="0.499984740745262"/>
      </bottom>
      <diagonal/>
    </border>
    <border>
      <left style="dashed">
        <color theme="2" tint="-0.249977111117893"/>
      </left>
      <right/>
      <top style="thin">
        <color indexed="64"/>
      </top>
      <bottom style="dashed">
        <color theme="1" tint="0.499984740745262"/>
      </bottom>
      <diagonal/>
    </border>
    <border>
      <left style="dashed">
        <color theme="2" tint="-0.249977111117893"/>
      </left>
      <right style="dashed">
        <color theme="2" tint="-0.249977111117893"/>
      </right>
      <top style="thin">
        <color indexed="64"/>
      </top>
      <bottom style="dashed">
        <color theme="2" tint="-0.249977111117893"/>
      </bottom>
      <diagonal/>
    </border>
    <border>
      <left/>
      <right/>
      <top style="thin">
        <color indexed="64"/>
      </top>
      <bottom style="dashed">
        <color theme="1" tint="0.499984740745262"/>
      </bottom>
      <diagonal/>
    </border>
    <border>
      <left style="dashed">
        <color theme="2" tint="-0.249977111117893"/>
      </left>
      <right style="dashed">
        <color theme="2" tint="-0.249977111117893"/>
      </right>
      <top style="thin">
        <color indexed="64"/>
      </top>
      <bottom style="dashed">
        <color theme="1" tint="0.499984740745262"/>
      </bottom>
      <diagonal/>
    </border>
    <border>
      <left/>
      <right style="dotted">
        <color indexed="64"/>
      </right>
      <top style="thin">
        <color indexed="64"/>
      </top>
      <bottom style="dashed">
        <color theme="1" tint="0.499984740745262"/>
      </bottom>
      <diagonal/>
    </border>
    <border>
      <left/>
      <right style="dashed">
        <color theme="2" tint="-0.499984740745262"/>
      </right>
      <top style="thin">
        <color indexed="64"/>
      </top>
      <bottom style="dashed">
        <color theme="1" tint="0.499984740745262"/>
      </bottom>
      <diagonal/>
    </border>
    <border>
      <left style="dashed">
        <color theme="2" tint="-0.499984740745262"/>
      </left>
      <right style="dashed">
        <color theme="2" tint="-0.499984740745262"/>
      </right>
      <top style="thin">
        <color indexed="64"/>
      </top>
      <bottom style="dashed">
        <color theme="1" tint="0.499984740745262"/>
      </bottom>
      <diagonal/>
    </border>
    <border>
      <left style="dashed">
        <color theme="2" tint="-0.499984740745262"/>
      </left>
      <right style="thin">
        <color indexed="64"/>
      </right>
      <top style="dashed">
        <color theme="1" tint="0.499984740745262"/>
      </top>
      <bottom style="dashed">
        <color theme="1" tint="0.499984740745262"/>
      </bottom>
      <diagonal/>
    </border>
    <border>
      <left style="thin">
        <color indexed="64"/>
      </left>
      <right/>
      <top style="dashed">
        <color theme="1" tint="0.499984740745262"/>
      </top>
      <bottom style="dashed">
        <color theme="1" tint="0.499984740745262"/>
      </bottom>
      <diagonal/>
    </border>
    <border>
      <left style="thin">
        <color indexed="64"/>
      </left>
      <right/>
      <top style="dashed">
        <color theme="1" tint="0.499984740745262"/>
      </top>
      <bottom style="dashed">
        <color theme="2" tint="-0.499984740745262"/>
      </bottom>
      <diagonal/>
    </border>
    <border>
      <left style="thin">
        <color indexed="64"/>
      </left>
      <right style="dashed">
        <color theme="2" tint="-0.499984740745262"/>
      </right>
      <top style="dashed">
        <color theme="2" tint="-0.499984740745262"/>
      </top>
      <bottom style="thin">
        <color indexed="64"/>
      </bottom>
      <diagonal/>
    </border>
    <border>
      <left style="dashed">
        <color theme="2" tint="-0.499984740745262"/>
      </left>
      <right style="dashed">
        <color theme="2" tint="-0.499984740745262"/>
      </right>
      <top style="dashed">
        <color theme="2" tint="-0.499984740745262"/>
      </top>
      <bottom style="thin">
        <color indexed="64"/>
      </bottom>
      <diagonal/>
    </border>
    <border>
      <left/>
      <right style="dotted">
        <color indexed="64"/>
      </right>
      <top style="dashed">
        <color theme="1" tint="0.499984740745262"/>
      </top>
      <bottom style="thin">
        <color indexed="64"/>
      </bottom>
      <diagonal/>
    </border>
    <border>
      <left/>
      <right/>
      <top style="hair">
        <color auto="1"/>
      </top>
      <bottom style="thin">
        <color indexed="64"/>
      </bottom>
      <diagonal/>
    </border>
    <border>
      <left style="dashed">
        <color theme="2" tint="-0.499984740745262"/>
      </left>
      <right style="thin">
        <color indexed="64"/>
      </right>
      <top style="dashed">
        <color theme="1" tint="0.499984740745262"/>
      </top>
      <bottom style="thin">
        <color indexed="64"/>
      </bottom>
      <diagonal/>
    </border>
    <border>
      <left style="dashed">
        <color theme="2" tint="-0.249977111117893"/>
      </left>
      <right/>
      <top style="thin">
        <color indexed="64"/>
      </top>
      <bottom style="thin">
        <color indexed="64"/>
      </bottom>
      <diagonal/>
    </border>
    <border>
      <left style="dashed">
        <color theme="2" tint="-0.249977111117893"/>
      </left>
      <right style="thin">
        <color indexed="64"/>
      </right>
      <top style="thin">
        <color indexed="64"/>
      </top>
      <bottom style="thin">
        <color indexed="64"/>
      </bottom>
      <diagonal/>
    </border>
    <border>
      <left/>
      <right style="dashed">
        <color theme="1" tint="0.499984740745262"/>
      </right>
      <top style="thin">
        <color indexed="64"/>
      </top>
      <bottom style="thin">
        <color indexed="64"/>
      </bottom>
      <diagonal/>
    </border>
    <border>
      <left style="thin">
        <color indexed="64"/>
      </left>
      <right/>
      <top style="thin">
        <color indexed="64"/>
      </top>
      <bottom style="dashed">
        <color theme="2" tint="-0.499984740745262"/>
      </bottom>
      <diagonal/>
    </border>
    <border>
      <left style="dashed">
        <color theme="2" tint="-0.499984740745262"/>
      </left>
      <right style="dashed">
        <color theme="2" tint="-0.499984740745262"/>
      </right>
      <top style="thin">
        <color indexed="64"/>
      </top>
      <bottom style="dashed">
        <color theme="2" tint="-0.499984740745262"/>
      </bottom>
      <diagonal/>
    </border>
    <border>
      <left/>
      <right/>
      <top style="thin">
        <color indexed="64"/>
      </top>
      <bottom style="dashed">
        <color theme="2" tint="-0.499984740745262"/>
      </bottom>
      <diagonal/>
    </border>
    <border>
      <left style="dashed">
        <color theme="1" tint="0.499984740745262"/>
      </left>
      <right style="dashed">
        <color theme="2" tint="-0.499984740745262"/>
      </right>
      <top style="thin">
        <color indexed="64"/>
      </top>
      <bottom style="dashed">
        <color theme="2" tint="-0.499984740745262"/>
      </bottom>
      <diagonal/>
    </border>
    <border>
      <left style="dashed">
        <color theme="2" tint="-0.499984740745262"/>
      </left>
      <right style="dashed">
        <color theme="1" tint="0.499984740745262"/>
      </right>
      <top style="thin">
        <color indexed="64"/>
      </top>
      <bottom style="dashed">
        <color theme="2" tint="-0.499984740745262"/>
      </bottom>
      <diagonal/>
    </border>
    <border>
      <left/>
      <right style="dashed">
        <color theme="2" tint="-0.499984740745262"/>
      </right>
      <top style="thin">
        <color indexed="64"/>
      </top>
      <bottom style="dashed">
        <color theme="2" tint="-0.499984740745262"/>
      </bottom>
      <diagonal/>
    </border>
    <border>
      <left style="thin">
        <color indexed="64"/>
      </left>
      <right/>
      <top style="dashed">
        <color theme="2" tint="-0.499984740745262"/>
      </top>
      <bottom/>
      <diagonal/>
    </border>
    <border>
      <left style="dashed">
        <color theme="2" tint="-0.499984740745262"/>
      </left>
      <right style="thin">
        <color indexed="64"/>
      </right>
      <top style="dashed">
        <color theme="2" tint="-0.499984740745262"/>
      </top>
      <bottom style="dashed">
        <color theme="2" tint="-0.499984740745262"/>
      </bottom>
      <diagonal/>
    </border>
    <border>
      <left style="thin">
        <color indexed="64"/>
      </left>
      <right/>
      <top style="dashed">
        <color theme="2" tint="-0.499984740745262"/>
      </top>
      <bottom style="dashed">
        <color theme="2" tint="-0.499984740745262"/>
      </bottom>
      <diagonal/>
    </border>
    <border>
      <left style="dashed">
        <color theme="2" tint="-0.499984740745262"/>
      </left>
      <right style="thin">
        <color indexed="64"/>
      </right>
      <top style="dashed">
        <color theme="2" tint="-0.499984740745262"/>
      </top>
      <bottom style="dashed">
        <color theme="1" tint="0.499984740745262"/>
      </bottom>
      <diagonal/>
    </border>
    <border>
      <left style="thin">
        <color indexed="64"/>
      </left>
      <right/>
      <top style="dashed">
        <color theme="2" tint="-0.499984740745262"/>
      </top>
      <bottom style="thin">
        <color indexed="64"/>
      </bottom>
      <diagonal/>
    </border>
    <border>
      <left/>
      <right style="dashed">
        <color theme="2" tint="-0.499984740745262"/>
      </right>
      <top style="dashed">
        <color theme="2" tint="-0.499984740745262"/>
      </top>
      <bottom style="thin">
        <color indexed="64"/>
      </bottom>
      <diagonal/>
    </border>
    <border>
      <left style="dashed">
        <color theme="2" tint="-0.499984740745262"/>
      </left>
      <right style="dashed">
        <color theme="2" tint="-0.499984740745262"/>
      </right>
      <top/>
      <bottom style="thin">
        <color indexed="64"/>
      </bottom>
      <diagonal/>
    </border>
    <border>
      <left style="dashed">
        <color theme="2" tint="-0.499984740745262"/>
      </left>
      <right style="thin">
        <color indexed="64"/>
      </right>
      <top/>
      <bottom style="thin">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28" fillId="0" borderId="0"/>
  </cellStyleXfs>
  <cellXfs count="425">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6" xfId="0" applyFont="1" applyBorder="1" applyAlignment="1">
      <alignment horizontal="left" vertical="center"/>
    </xf>
    <xf numFmtId="0" fontId="4" fillId="0" borderId="0" xfId="0" applyFont="1" applyAlignment="1">
      <alignment horizontal="left" vertical="center"/>
    </xf>
    <xf numFmtId="0" fontId="1" fillId="5" borderId="12"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2" xfId="0" applyFont="1" applyBorder="1" applyAlignment="1">
      <alignment horizontal="left" vertical="center" wrapText="1"/>
    </xf>
    <xf numFmtId="0" fontId="0" fillId="0" borderId="12"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0" fontId="20" fillId="0" borderId="0" xfId="2" applyFont="1"/>
    <xf numFmtId="0" fontId="6" fillId="0" borderId="0" xfId="0" quotePrefix="1" applyFont="1" applyAlignment="1">
      <alignment horizontal="left" vertical="center" wrapText="1"/>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0" fontId="29" fillId="0" borderId="0" xfId="0" applyFont="1"/>
    <xf numFmtId="2" fontId="31" fillId="15" borderId="55" xfId="4" applyNumberFormat="1" applyFont="1" applyFill="1" applyBorder="1" applyAlignment="1">
      <alignment horizontal="left" vertical="center"/>
    </xf>
    <xf numFmtId="2" fontId="31" fillId="15" borderId="56" xfId="4" applyNumberFormat="1" applyFont="1" applyFill="1" applyBorder="1" applyAlignment="1">
      <alignment horizontal="left" vertical="center"/>
    </xf>
    <xf numFmtId="0" fontId="31" fillId="15" borderId="56" xfId="4" applyFont="1" applyFill="1" applyBorder="1"/>
    <xf numFmtId="0" fontId="31" fillId="15" borderId="58" xfId="4" applyFont="1" applyFill="1" applyBorder="1" applyAlignment="1">
      <alignment horizontal="center" vertical="center"/>
    </xf>
    <xf numFmtId="0" fontId="7" fillId="4" borderId="0" xfId="0" applyFont="1" applyFill="1"/>
    <xf numFmtId="0" fontId="39" fillId="0" borderId="2" xfId="0" applyFont="1" applyBorder="1" applyAlignment="1">
      <alignment horizontal="left" vertical="top" wrapText="1"/>
    </xf>
    <xf numFmtId="0" fontId="31" fillId="15" borderId="51" xfId="4" applyFont="1" applyFill="1" applyBorder="1" applyAlignment="1">
      <alignment horizontal="center" vertical="center"/>
    </xf>
    <xf numFmtId="0" fontId="40" fillId="17" borderId="55" xfId="4" applyFont="1" applyFill="1" applyBorder="1"/>
    <xf numFmtId="0" fontId="31" fillId="5" borderId="51" xfId="4" applyFont="1" applyFill="1" applyBorder="1" applyAlignment="1">
      <alignment horizontal="center" vertical="center"/>
    </xf>
    <xf numFmtId="0" fontId="27" fillId="4" borderId="47" xfId="0" applyFont="1" applyFill="1" applyBorder="1" applyAlignment="1">
      <alignment vertical="center" wrapText="1"/>
    </xf>
    <xf numFmtId="0" fontId="0" fillId="5" borderId="47" xfId="0" applyFill="1" applyBorder="1" applyAlignment="1">
      <alignment vertical="center" wrapText="1"/>
    </xf>
    <xf numFmtId="0" fontId="26" fillId="13" borderId="47" xfId="0" applyFont="1" applyFill="1" applyBorder="1" applyAlignment="1">
      <alignment vertical="center" wrapText="1"/>
    </xf>
    <xf numFmtId="0" fontId="45" fillId="18" borderId="64" xfId="0" applyFont="1" applyFill="1" applyBorder="1" applyAlignment="1">
      <alignment horizontal="left" vertical="center"/>
    </xf>
    <xf numFmtId="0" fontId="4" fillId="0" borderId="0" xfId="0" applyFont="1" applyAlignment="1">
      <alignment vertical="center" wrapText="1"/>
    </xf>
    <xf numFmtId="0" fontId="1" fillId="4" borderId="82" xfId="0" applyFont="1" applyFill="1" applyBorder="1" applyAlignment="1">
      <alignment vertical="center" wrapText="1"/>
    </xf>
    <xf numFmtId="0" fontId="0" fillId="5" borderId="83" xfId="0" applyFill="1" applyBorder="1" applyAlignment="1">
      <alignment vertical="center" wrapText="1"/>
    </xf>
    <xf numFmtId="0" fontId="1" fillId="4" borderId="84" xfId="0" applyFont="1" applyFill="1" applyBorder="1" applyAlignment="1">
      <alignment vertical="center" wrapText="1"/>
    </xf>
    <xf numFmtId="0" fontId="26" fillId="13" borderId="85" xfId="0" applyFont="1" applyFill="1" applyBorder="1" applyAlignment="1">
      <alignment vertical="center" wrapText="1"/>
    </xf>
    <xf numFmtId="0" fontId="27" fillId="4" borderId="85" xfId="0" applyFont="1" applyFill="1" applyBorder="1" applyAlignment="1">
      <alignment vertical="center" wrapText="1"/>
    </xf>
    <xf numFmtId="0" fontId="0" fillId="5" borderId="85" xfId="0" applyFill="1" applyBorder="1" applyAlignment="1">
      <alignment vertical="center" wrapText="1"/>
    </xf>
    <xf numFmtId="0" fontId="0" fillId="5" borderId="86" xfId="0" applyFill="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xf>
    <xf numFmtId="0" fontId="29" fillId="0" borderId="50" xfId="0" applyFont="1" applyBorder="1"/>
    <xf numFmtId="0" fontId="32" fillId="16" borderId="57" xfId="4" applyFont="1" applyFill="1" applyBorder="1" applyAlignment="1">
      <alignment horizontal="left" vertical="center" wrapText="1"/>
    </xf>
    <xf numFmtId="0" fontId="32" fillId="16" borderId="87" xfId="4" applyFont="1" applyFill="1" applyBorder="1" applyAlignment="1">
      <alignment horizontal="left" vertical="center" wrapText="1"/>
    </xf>
    <xf numFmtId="0" fontId="19" fillId="16" borderId="88" xfId="4" applyFont="1" applyFill="1" applyBorder="1" applyAlignment="1">
      <alignment horizontal="left" vertical="center" wrapText="1"/>
    </xf>
    <xf numFmtId="2" fontId="42" fillId="15" borderId="56" xfId="4" applyNumberFormat="1" applyFont="1" applyFill="1" applyBorder="1" applyAlignment="1" applyProtection="1">
      <alignment horizontal="center" vertical="center"/>
      <protection locked="0"/>
    </xf>
    <xf numFmtId="0" fontId="19" fillId="16" borderId="89" xfId="4" applyFont="1" applyFill="1" applyBorder="1" applyAlignment="1">
      <alignment horizontal="left" vertical="center" wrapText="1"/>
    </xf>
    <xf numFmtId="2" fontId="42" fillId="15" borderId="55" xfId="4" applyNumberFormat="1" applyFont="1" applyFill="1" applyBorder="1" applyAlignment="1" applyProtection="1">
      <alignment horizontal="center" vertical="center"/>
      <protection locked="0"/>
    </xf>
    <xf numFmtId="0" fontId="32" fillId="12" borderId="94" xfId="4" applyFont="1" applyFill="1" applyBorder="1" applyAlignment="1">
      <alignment horizontal="left" vertical="center" wrapText="1"/>
    </xf>
    <xf numFmtId="0" fontId="32" fillId="16" borderId="88" xfId="4" applyFont="1" applyFill="1" applyBorder="1" applyAlignment="1">
      <alignment horizontal="left" vertical="center" wrapText="1"/>
    </xf>
    <xf numFmtId="0" fontId="33" fillId="16" borderId="89" xfId="4" applyFont="1" applyFill="1" applyBorder="1" applyAlignment="1">
      <alignment horizontal="left" vertical="center" wrapText="1"/>
    </xf>
    <xf numFmtId="0" fontId="32" fillId="16" borderId="89" xfId="4" applyFont="1" applyFill="1" applyBorder="1" applyAlignment="1">
      <alignment horizontal="left" vertical="center" wrapText="1"/>
    </xf>
    <xf numFmtId="0" fontId="31" fillId="15" borderId="55" xfId="4" applyFont="1" applyFill="1" applyBorder="1"/>
    <xf numFmtId="0" fontId="29" fillId="0" borderId="49" xfId="0" applyFont="1" applyBorder="1"/>
    <xf numFmtId="0" fontId="29" fillId="0" borderId="57" xfId="0" applyFont="1" applyBorder="1"/>
    <xf numFmtId="0" fontId="34" fillId="0" borderId="17"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top" wrapText="1"/>
    </xf>
    <xf numFmtId="0" fontId="22"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4" fillId="6" borderId="0" xfId="0" applyFont="1" applyFill="1" applyAlignment="1">
      <alignment vertical="top"/>
    </xf>
    <xf numFmtId="43" fontId="44"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62" fillId="0" borderId="10" xfId="0" applyFont="1" applyBorder="1" applyAlignment="1">
      <alignment vertical="top"/>
    </xf>
    <xf numFmtId="0" fontId="12" fillId="0" borderId="15"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3"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19" xfId="0" applyFont="1" applyBorder="1" applyAlignment="1">
      <alignment vertical="top"/>
    </xf>
    <xf numFmtId="0" fontId="12" fillId="0" borderId="7" xfId="0" applyFont="1" applyBorder="1" applyAlignment="1">
      <alignment vertical="top" wrapText="1"/>
    </xf>
    <xf numFmtId="0" fontId="6" fillId="8" borderId="14" xfId="0" applyFont="1" applyFill="1" applyBorder="1" applyAlignment="1">
      <alignment horizontal="center" vertical="center" wrapText="1"/>
    </xf>
    <xf numFmtId="43" fontId="23" fillId="8" borderId="14" xfId="1" applyFont="1" applyFill="1" applyBorder="1" applyAlignment="1">
      <alignment horizontal="center" vertical="center" wrapText="1"/>
    </xf>
    <xf numFmtId="0" fontId="23" fillId="8"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3" fillId="2" borderId="36" xfId="0" applyFont="1" applyFill="1" applyBorder="1" applyAlignment="1">
      <alignment horizontal="center" vertical="top" wrapText="1"/>
    </xf>
    <xf numFmtId="0" fontId="25" fillId="2" borderId="39" xfId="0" applyFont="1" applyFill="1" applyBorder="1" applyAlignment="1">
      <alignment horizontal="center" vertical="top" wrapText="1"/>
    </xf>
    <xf numFmtId="0" fontId="23" fillId="2" borderId="21"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3" xfId="0" applyFont="1" applyBorder="1" applyAlignment="1">
      <alignment vertical="top"/>
    </xf>
    <xf numFmtId="43" fontId="12" fillId="0" borderId="23" xfId="1" applyFont="1" applyFill="1" applyBorder="1" applyAlignment="1">
      <alignment horizontal="center" vertical="top"/>
    </xf>
    <xf numFmtId="0" fontId="12" fillId="0" borderId="23" xfId="0" applyFont="1" applyBorder="1" applyAlignment="1">
      <alignment horizontal="center" vertical="top"/>
    </xf>
    <xf numFmtId="164" fontId="12" fillId="0" borderId="23" xfId="0" applyNumberFormat="1" applyFont="1" applyBorder="1" applyAlignment="1">
      <alignment horizontal="center" vertical="top"/>
    </xf>
    <xf numFmtId="43" fontId="12" fillId="0" borderId="23" xfId="1" applyFont="1" applyBorder="1" applyAlignment="1">
      <alignment horizontal="center" vertical="top"/>
    </xf>
    <xf numFmtId="43" fontId="12" fillId="0" borderId="29" xfId="1" applyFont="1" applyBorder="1" applyAlignment="1">
      <alignment horizontal="center" vertical="top"/>
    </xf>
    <xf numFmtId="0" fontId="12" fillId="0" borderId="35"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42" xfId="1" applyFont="1" applyBorder="1" applyAlignment="1">
      <alignment horizontal="center" vertical="top"/>
    </xf>
    <xf numFmtId="164" fontId="62"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18" xfId="0" applyBorder="1" applyAlignment="1">
      <alignment vertical="top"/>
    </xf>
    <xf numFmtId="0" fontId="0" fillId="0" borderId="15" xfId="0" applyBorder="1" applyAlignment="1">
      <alignment vertical="top"/>
    </xf>
    <xf numFmtId="0" fontId="12" fillId="0" borderId="22" xfId="0" applyFont="1" applyBorder="1" applyAlignment="1">
      <alignment vertical="top"/>
    </xf>
    <xf numFmtId="0" fontId="23" fillId="11" borderId="14"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3" fillId="11" borderId="37" xfId="0" applyFont="1" applyFill="1" applyBorder="1" applyAlignment="1">
      <alignment horizontal="center" vertical="top" wrapText="1"/>
    </xf>
    <xf numFmtId="43" fontId="12" fillId="0" borderId="34" xfId="1" applyFont="1" applyBorder="1" applyAlignment="1">
      <alignment horizontal="center" vertical="top"/>
    </xf>
    <xf numFmtId="43" fontId="65" fillId="0" borderId="23" xfId="1" applyFont="1" applyFill="1" applyBorder="1" applyAlignment="1">
      <alignment horizontal="center" vertical="top"/>
    </xf>
    <xf numFmtId="164" fontId="65" fillId="0" borderId="23" xfId="0" applyNumberFormat="1" applyFont="1" applyBorder="1" applyAlignment="1">
      <alignment horizontal="center" vertical="top"/>
    </xf>
    <xf numFmtId="43" fontId="6" fillId="0" borderId="23" xfId="1" applyFont="1" applyBorder="1" applyAlignment="1">
      <alignment horizontal="center" vertical="top"/>
    </xf>
    <xf numFmtId="43" fontId="6" fillId="0" borderId="3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18" xfId="0" applyFont="1" applyBorder="1" applyAlignment="1">
      <alignment vertical="top" wrapText="1"/>
    </xf>
    <xf numFmtId="0" fontId="10" fillId="3" borderId="0" xfId="0" applyFont="1" applyFill="1" applyAlignment="1">
      <alignment vertical="top"/>
    </xf>
    <xf numFmtId="0" fontId="44" fillId="3" borderId="0" xfId="0" applyFont="1" applyFill="1" applyAlignment="1">
      <alignment vertical="top"/>
    </xf>
    <xf numFmtId="43" fontId="44" fillId="3" borderId="0" xfId="1" applyFont="1" applyFill="1" applyAlignment="1">
      <alignment horizontal="center" vertical="top"/>
    </xf>
    <xf numFmtId="0" fontId="0" fillId="0" borderId="0" xfId="0" applyAlignment="1">
      <alignment vertical="top" wrapText="1"/>
    </xf>
    <xf numFmtId="0" fontId="0" fillId="5" borderId="25" xfId="0" applyFill="1" applyBorder="1" applyAlignment="1">
      <alignment horizontal="center" vertical="top"/>
    </xf>
    <xf numFmtId="0" fontId="0" fillId="5" borderId="27" xfId="0" applyFill="1" applyBorder="1" applyAlignment="1">
      <alignment horizontal="center" vertical="top"/>
    </xf>
    <xf numFmtId="0" fontId="0" fillId="5" borderId="40" xfId="1" applyNumberFormat="1" applyFont="1" applyFill="1" applyBorder="1" applyAlignment="1">
      <alignment horizontal="center" vertical="top"/>
    </xf>
    <xf numFmtId="0" fontId="0" fillId="5" borderId="24" xfId="0" applyFill="1" applyBorder="1" applyAlignment="1">
      <alignment horizontal="center" vertical="top"/>
    </xf>
    <xf numFmtId="0" fontId="0" fillId="0" borderId="28" xfId="0" applyBorder="1" applyAlignment="1">
      <alignment horizontal="center" vertical="top"/>
    </xf>
    <xf numFmtId="0" fontId="0" fillId="5" borderId="26" xfId="1" applyNumberFormat="1" applyFont="1" applyFill="1" applyBorder="1" applyAlignment="1">
      <alignment horizontal="center" vertical="top"/>
    </xf>
    <xf numFmtId="0" fontId="0" fillId="5" borderId="23" xfId="0" applyFill="1" applyBorder="1" applyAlignment="1">
      <alignment horizontal="center" vertical="top"/>
    </xf>
    <xf numFmtId="0" fontId="0" fillId="0" borderId="29" xfId="0" applyBorder="1" applyAlignment="1">
      <alignment horizontal="center" vertical="top"/>
    </xf>
    <xf numFmtId="0" fontId="0" fillId="5" borderId="30" xfId="0" applyFill="1" applyBorder="1" applyAlignment="1">
      <alignment horizontal="center" vertical="top"/>
    </xf>
    <xf numFmtId="0" fontId="0" fillId="5" borderId="19" xfId="0" applyFill="1"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5" borderId="26" xfId="0" applyFill="1" applyBorder="1" applyAlignment="1">
      <alignment horizontal="center" vertical="top"/>
    </xf>
    <xf numFmtId="0" fontId="0" fillId="5" borderId="41" xfId="1" applyNumberFormat="1" applyFont="1"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31" xfId="0" applyBorder="1" applyAlignment="1">
      <alignment horizontal="center" vertical="top"/>
    </xf>
    <xf numFmtId="0" fontId="22" fillId="0" borderId="0" xfId="0" applyFont="1" applyAlignment="1">
      <alignment horizontal="left"/>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2" xfId="0" applyFill="1" applyBorder="1" applyAlignment="1">
      <alignment horizontal="left" vertical="center"/>
    </xf>
    <xf numFmtId="49" fontId="0" fillId="4" borderId="12" xfId="0" applyNumberFormat="1" applyFill="1" applyBorder="1" applyAlignment="1">
      <alignment horizontal="left" vertical="center" wrapText="1"/>
    </xf>
    <xf numFmtId="15" fontId="43" fillId="0" borderId="0" xfId="0" applyNumberFormat="1" applyFont="1" applyAlignment="1">
      <alignment horizontal="left" vertical="top" wrapText="1"/>
    </xf>
    <xf numFmtId="0" fontId="15" fillId="0" borderId="0" xfId="0" applyFont="1" applyAlignment="1">
      <alignment horizontal="right" vertical="top" wrapText="1"/>
    </xf>
    <xf numFmtId="0" fontId="0" fillId="0" borderId="5"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6" xfId="0" applyBorder="1" applyAlignment="1">
      <alignment horizontal="left" vertical="center"/>
    </xf>
    <xf numFmtId="0" fontId="0" fillId="0" borderId="3" xfId="0" applyBorder="1" applyAlignment="1">
      <alignment vertical="top"/>
    </xf>
    <xf numFmtId="43" fontId="9" fillId="0" borderId="0" xfId="1" applyFont="1" applyBorder="1" applyAlignment="1">
      <alignment horizontal="left" vertical="center"/>
    </xf>
    <xf numFmtId="0" fontId="7" fillId="0" borderId="0" xfId="0" applyFont="1" applyAlignment="1">
      <alignment horizontal="center" vertical="center"/>
    </xf>
    <xf numFmtId="0" fontId="69" fillId="0" borderId="0" xfId="0" applyFont="1" applyAlignment="1">
      <alignment horizontal="left" wrapText="1"/>
    </xf>
    <xf numFmtId="0" fontId="69" fillId="4" borderId="0" xfId="0" applyFont="1" applyFill="1"/>
    <xf numFmtId="0" fontId="70" fillId="0" borderId="0" xfId="0" applyFont="1" applyAlignment="1">
      <alignment vertical="center" wrapText="1"/>
    </xf>
    <xf numFmtId="0" fontId="32" fillId="16" borderId="97" xfId="4" applyFont="1" applyFill="1" applyBorder="1" applyAlignment="1">
      <alignment horizontal="left" vertical="center" wrapText="1"/>
    </xf>
    <xf numFmtId="2" fontId="31" fillId="15" borderId="98" xfId="4" applyNumberFormat="1" applyFont="1" applyFill="1" applyBorder="1" applyAlignment="1">
      <alignment horizontal="left" vertical="center"/>
    </xf>
    <xf numFmtId="0" fontId="16" fillId="3" borderId="0" xfId="0" applyFont="1" applyFill="1" applyAlignment="1">
      <alignment horizontal="center" vertical="center" wrapText="1"/>
    </xf>
    <xf numFmtId="0" fontId="10" fillId="3" borderId="20" xfId="0" applyFont="1" applyFill="1" applyBorder="1" applyAlignment="1">
      <alignment horizontal="center" vertical="center"/>
    </xf>
    <xf numFmtId="0" fontId="1" fillId="5" borderId="20" xfId="0" applyFont="1" applyFill="1" applyBorder="1" applyAlignment="1">
      <alignment horizontal="center" vertical="center"/>
    </xf>
    <xf numFmtId="0" fontId="72" fillId="0" borderId="0" xfId="0" applyFont="1"/>
    <xf numFmtId="49" fontId="1" fillId="0" borderId="0" xfId="0" applyNumberFormat="1" applyFont="1" applyAlignment="1">
      <alignment horizontal="center" vertical="center"/>
    </xf>
    <xf numFmtId="0" fontId="1" fillId="10" borderId="20" xfId="0" applyFont="1" applyFill="1" applyBorder="1" applyAlignment="1">
      <alignment vertical="center" wrapText="1"/>
    </xf>
    <xf numFmtId="0" fontId="1" fillId="10" borderId="13" xfId="0" applyFont="1" applyFill="1" applyBorder="1" applyAlignment="1">
      <alignment vertical="center" wrapText="1"/>
    </xf>
    <xf numFmtId="0" fontId="1" fillId="5" borderId="13" xfId="0" applyFont="1" applyFill="1" applyBorder="1" applyAlignment="1">
      <alignment horizontal="center" vertical="center"/>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1" fillId="10" borderId="0" xfId="0" applyFont="1" applyFill="1" applyAlignment="1">
      <alignment vertical="center" wrapText="1"/>
    </xf>
    <xf numFmtId="0" fontId="7" fillId="0" borderId="99" xfId="0" applyFont="1" applyBorder="1" applyAlignment="1">
      <alignment horizontal="left" vertical="center" wrapText="1"/>
    </xf>
    <xf numFmtId="0" fontId="1" fillId="10" borderId="101" xfId="0" applyFont="1" applyFill="1" applyBorder="1" applyAlignment="1">
      <alignment vertical="center" wrapText="1"/>
    </xf>
    <xf numFmtId="0" fontId="1" fillId="10" borderId="95" xfId="0" applyFont="1" applyFill="1" applyBorder="1" applyAlignment="1">
      <alignment vertical="center" wrapText="1"/>
    </xf>
    <xf numFmtId="0" fontId="0" fillId="0" borderId="14" xfId="0" applyBorder="1" applyAlignment="1">
      <alignment horizontal="left" vertical="center"/>
    </xf>
    <xf numFmtId="0" fontId="0" fillId="0" borderId="14" xfId="0" applyBorder="1" applyAlignment="1">
      <alignment horizontal="left"/>
    </xf>
    <xf numFmtId="0" fontId="11" fillId="7" borderId="2" xfId="0" applyFont="1" applyFill="1" applyBorder="1" applyAlignment="1">
      <alignment horizontal="left" vertical="center" wrapText="1"/>
    </xf>
    <xf numFmtId="0" fontId="7" fillId="0" borderId="5" xfId="0" applyFont="1" applyBorder="1" applyAlignment="1">
      <alignment horizontal="center" vertical="center"/>
    </xf>
    <xf numFmtId="0" fontId="7" fillId="0" borderId="96" xfId="0" applyFont="1" applyBorder="1" applyAlignment="1">
      <alignment horizontal="left" vertical="center"/>
    </xf>
    <xf numFmtId="0" fontId="7" fillId="0" borderId="3" xfId="0" applyFont="1" applyBorder="1" applyAlignment="1">
      <alignment horizontal="left" vertical="center"/>
    </xf>
    <xf numFmtId="0" fontId="11" fillId="7" borderId="1" xfId="0" applyFont="1" applyFill="1" applyBorder="1" applyAlignment="1">
      <alignment horizontal="left" vertical="top" wrapText="1"/>
    </xf>
    <xf numFmtId="0" fontId="11" fillId="7" borderId="1" xfId="0" applyFont="1" applyFill="1" applyBorder="1" applyAlignment="1">
      <alignment vertical="top" wrapText="1"/>
    </xf>
    <xf numFmtId="0" fontId="74" fillId="7" borderId="1" xfId="0" applyFont="1" applyFill="1" applyBorder="1" applyAlignment="1">
      <alignment horizontal="center" vertical="center" wrapText="1"/>
    </xf>
    <xf numFmtId="0" fontId="74" fillId="7" borderId="1" xfId="0" applyFont="1" applyFill="1" applyBorder="1" applyAlignment="1">
      <alignment horizontal="left" vertical="center" wrapText="1"/>
    </xf>
    <xf numFmtId="43" fontId="7" fillId="0" borderId="3" xfId="1" applyFont="1" applyBorder="1" applyAlignment="1">
      <alignment horizontal="left" vertical="center"/>
    </xf>
    <xf numFmtId="0" fontId="11" fillId="7" borderId="1" xfId="0" applyFont="1" applyFill="1" applyBorder="1" applyAlignment="1">
      <alignment horizontal="left" vertical="center" wrapText="1"/>
    </xf>
    <xf numFmtId="43" fontId="14" fillId="19" borderId="5" xfId="1" applyFont="1" applyFill="1" applyBorder="1" applyAlignment="1">
      <alignment horizontal="left" vertical="center"/>
    </xf>
    <xf numFmtId="0" fontId="0" fillId="0" borderId="3" xfId="0" applyBorder="1" applyAlignment="1">
      <alignment horizontal="left" vertical="top"/>
    </xf>
    <xf numFmtId="0" fontId="13" fillId="7" borderId="1" xfId="3" applyFill="1" applyBorder="1" applyAlignment="1">
      <alignment vertical="center" wrapText="1"/>
    </xf>
    <xf numFmtId="0" fontId="0" fillId="5" borderId="106" xfId="0" applyFill="1" applyBorder="1" applyAlignment="1">
      <alignment horizontal="center" vertical="top"/>
    </xf>
    <xf numFmtId="0" fontId="0" fillId="5" borderId="107" xfId="0" applyFill="1" applyBorder="1" applyAlignment="1">
      <alignment horizontal="center" vertical="top"/>
    </xf>
    <xf numFmtId="0" fontId="0" fillId="5" borderId="108" xfId="1" applyNumberFormat="1" applyFont="1" applyFill="1" applyBorder="1" applyAlignment="1">
      <alignment horizontal="center" vertical="top"/>
    </xf>
    <xf numFmtId="0" fontId="0" fillId="5" borderId="109" xfId="0" applyFill="1" applyBorder="1" applyAlignment="1">
      <alignment horizontal="center" vertical="top"/>
    </xf>
    <xf numFmtId="0" fontId="0" fillId="5" borderId="110" xfId="0" applyFill="1" applyBorder="1" applyAlignment="1">
      <alignment horizontal="center" vertical="top"/>
    </xf>
    <xf numFmtId="0" fontId="0" fillId="5" borderId="111" xfId="0" applyFill="1" applyBorder="1" applyAlignment="1">
      <alignment horizontal="center" vertical="top"/>
    </xf>
    <xf numFmtId="0" fontId="0" fillId="5" borderId="112" xfId="0" applyFill="1" applyBorder="1" applyAlignment="1">
      <alignment horizontal="center" vertical="top"/>
    </xf>
    <xf numFmtId="0" fontId="0" fillId="5" borderId="113" xfId="0" applyFill="1" applyBorder="1" applyAlignment="1">
      <alignment horizontal="center" vertical="top"/>
    </xf>
    <xf numFmtId="0" fontId="0" fillId="0" borderId="114" xfId="0" applyBorder="1" applyAlignment="1">
      <alignment horizontal="center" vertical="top"/>
    </xf>
    <xf numFmtId="0" fontId="0" fillId="5" borderId="50" xfId="0" applyFill="1" applyBorder="1" applyAlignment="1">
      <alignment horizontal="center" vertical="top"/>
    </xf>
    <xf numFmtId="0" fontId="0" fillId="0" borderId="115" xfId="0" applyBorder="1" applyAlignment="1">
      <alignment horizontal="center" vertical="top"/>
    </xf>
    <xf numFmtId="0" fontId="0" fillId="5" borderId="116" xfId="0" applyFill="1" applyBorder="1" applyAlignment="1">
      <alignment horizontal="center" vertical="top"/>
    </xf>
    <xf numFmtId="0" fontId="0" fillId="5" borderId="117" xfId="0" applyFill="1" applyBorder="1" applyAlignment="1">
      <alignment horizontal="center" vertical="top"/>
    </xf>
    <xf numFmtId="0" fontId="0" fillId="5" borderId="118" xfId="0" applyFill="1" applyBorder="1" applyAlignment="1">
      <alignment horizontal="center" vertical="top"/>
    </xf>
    <xf numFmtId="0" fontId="0" fillId="5" borderId="119" xfId="0" applyFill="1" applyBorder="1" applyAlignment="1">
      <alignment horizontal="center" vertical="top"/>
    </xf>
    <xf numFmtId="0" fontId="0" fillId="5" borderId="119" xfId="1" applyNumberFormat="1" applyFont="1" applyFill="1" applyBorder="1" applyAlignment="1">
      <alignment horizontal="center" vertical="top"/>
    </xf>
    <xf numFmtId="0" fontId="0" fillId="5" borderId="120" xfId="0" applyFill="1" applyBorder="1" applyAlignment="1">
      <alignment horizontal="center" vertical="top"/>
    </xf>
    <xf numFmtId="0" fontId="0" fillId="5" borderId="121" xfId="0" applyFill="1" applyBorder="1" applyAlignment="1">
      <alignment horizontal="center" vertical="top"/>
    </xf>
    <xf numFmtId="0" fontId="0" fillId="0" borderId="119" xfId="0" applyBorder="1" applyAlignment="1">
      <alignment horizontal="center" vertical="top"/>
    </xf>
    <xf numFmtId="0" fontId="0" fillId="0" borderId="122" xfId="0" applyBorder="1" applyAlignment="1">
      <alignment horizontal="center" vertical="top"/>
    </xf>
    <xf numFmtId="0" fontId="19" fillId="8" borderId="1" xfId="0" applyFont="1" applyFill="1" applyBorder="1" applyAlignment="1">
      <alignment horizontal="center" vertical="center" wrapText="1"/>
    </xf>
    <xf numFmtId="0" fontId="7" fillId="8" borderId="5" xfId="0" applyFont="1" applyFill="1" applyBorder="1" applyAlignment="1">
      <alignment horizontal="center" vertical="center" wrapText="1"/>
    </xf>
    <xf numFmtId="49" fontId="7" fillId="8" borderId="5" xfId="1" applyNumberFormat="1" applyFont="1" applyFill="1" applyBorder="1" applyAlignment="1">
      <alignment horizontal="center" vertical="center" wrapText="1"/>
    </xf>
    <xf numFmtId="0" fontId="19"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49" fontId="23" fillId="9" borderId="5" xfId="0" applyNumberFormat="1" applyFont="1" applyFill="1" applyBorder="1" applyAlignment="1">
      <alignment horizontal="center" vertical="center" wrapText="1"/>
    </xf>
    <xf numFmtId="49" fontId="25" fillId="9" borderId="123" xfId="0" applyNumberFormat="1" applyFont="1" applyFill="1" applyBorder="1" applyAlignment="1">
      <alignment horizontal="center" vertical="center" wrapText="1"/>
    </xf>
    <xf numFmtId="0" fontId="23" fillId="11" borderId="124" xfId="0" applyFont="1" applyFill="1" applyBorder="1" applyAlignment="1">
      <alignment horizontal="center" vertical="top" wrapText="1"/>
    </xf>
    <xf numFmtId="0" fontId="0" fillId="8" borderId="5" xfId="0" applyFill="1" applyBorder="1" applyAlignment="1">
      <alignment horizontal="center" vertical="center" wrapText="1"/>
    </xf>
    <xf numFmtId="0" fontId="1" fillId="7" borderId="125" xfId="0" applyFont="1" applyFill="1" applyBorder="1" applyAlignment="1">
      <alignment horizontal="center" vertical="center" wrapText="1"/>
    </xf>
    <xf numFmtId="0" fontId="0" fillId="7" borderId="5" xfId="0" applyFill="1" applyBorder="1" applyAlignment="1">
      <alignment horizontal="center" vertical="center" wrapText="1"/>
    </xf>
    <xf numFmtId="0" fontId="12" fillId="9" borderId="5" xfId="0" applyFont="1" applyFill="1" applyBorder="1" applyAlignment="1">
      <alignment horizontal="center" vertical="center" wrapText="1"/>
    </xf>
    <xf numFmtId="0" fontId="25" fillId="9" borderId="123" xfId="0" applyFont="1" applyFill="1" applyBorder="1" applyAlignment="1">
      <alignment horizontal="center" vertical="center" wrapText="1"/>
    </xf>
    <xf numFmtId="0" fontId="0" fillId="5" borderId="126" xfId="0" applyFill="1" applyBorder="1" applyAlignment="1">
      <alignment horizontal="center" vertical="top"/>
    </xf>
    <xf numFmtId="0" fontId="0" fillId="5" borderId="127" xfId="0" applyFill="1" applyBorder="1" applyAlignment="1">
      <alignment horizontal="center" vertical="top"/>
    </xf>
    <xf numFmtId="0" fontId="0" fillId="5" borderId="128" xfId="1" applyNumberFormat="1" applyFont="1" applyFill="1" applyBorder="1" applyAlignment="1">
      <alignment horizontal="center" vertical="top"/>
    </xf>
    <xf numFmtId="0" fontId="0" fillId="5" borderId="129" xfId="0" applyFill="1" applyBorder="1" applyAlignment="1">
      <alignment horizontal="center" vertical="top"/>
    </xf>
    <xf numFmtId="0" fontId="0" fillId="5" borderId="130" xfId="0" applyFill="1" applyBorder="1" applyAlignment="1">
      <alignment horizontal="center" vertical="top"/>
    </xf>
    <xf numFmtId="0" fontId="0" fillId="5" borderId="131" xfId="0" applyFill="1" applyBorder="1" applyAlignment="1">
      <alignment horizontal="center" vertical="top"/>
    </xf>
    <xf numFmtId="0" fontId="0" fillId="0" borderId="127" xfId="0" applyBorder="1" applyAlignment="1">
      <alignment horizontal="center" vertical="top"/>
    </xf>
    <xf numFmtId="0" fontId="0" fillId="5" borderId="132" xfId="0" applyFill="1" applyBorder="1" applyAlignment="1">
      <alignment horizontal="center" vertical="top"/>
    </xf>
    <xf numFmtId="0" fontId="0" fillId="0" borderId="133" xfId="0" applyBorder="1" applyAlignment="1">
      <alignment horizontal="center" vertical="top"/>
    </xf>
    <xf numFmtId="0" fontId="0" fillId="5" borderId="134" xfId="0" applyFill="1" applyBorder="1" applyAlignment="1">
      <alignment horizontal="center" vertical="top"/>
    </xf>
    <xf numFmtId="0" fontId="0" fillId="0" borderId="135" xfId="0" applyBorder="1" applyAlignment="1">
      <alignment horizontal="center" vertical="top"/>
    </xf>
    <xf numFmtId="0" fontId="0" fillId="5" borderId="136" xfId="0" applyFill="1" applyBorder="1" applyAlignment="1">
      <alignment horizontal="center" vertical="top"/>
    </xf>
    <xf numFmtId="0" fontId="0" fillId="5" borderId="137" xfId="1" applyNumberFormat="1" applyFont="1" applyFill="1" applyBorder="1" applyAlignment="1">
      <alignment horizontal="center" vertical="top"/>
    </xf>
    <xf numFmtId="0" fontId="0" fillId="0" borderId="138" xfId="0" applyBorder="1" applyAlignment="1">
      <alignment horizontal="center" vertical="top"/>
    </xf>
    <xf numFmtId="0" fontId="0" fillId="0" borderId="139" xfId="0" applyBorder="1" applyAlignment="1">
      <alignment horizontal="center" vertical="top"/>
    </xf>
    <xf numFmtId="0" fontId="75" fillId="0" borderId="1" xfId="0" applyFont="1" applyBorder="1" applyAlignment="1">
      <alignment horizontal="right" vertical="top"/>
    </xf>
    <xf numFmtId="0" fontId="76" fillId="0" borderId="5" xfId="0" applyFont="1" applyBorder="1" applyAlignment="1">
      <alignment horizontal="center" vertical="center"/>
    </xf>
    <xf numFmtId="0" fontId="76" fillId="0" borderId="3" xfId="0" applyFont="1" applyBorder="1" applyAlignment="1">
      <alignment horizontal="center" vertical="center"/>
    </xf>
    <xf numFmtId="0" fontId="11" fillId="0" borderId="0" xfId="0" applyFont="1" applyAlignment="1">
      <alignment horizontal="center" vertical="center"/>
    </xf>
    <xf numFmtId="43" fontId="11" fillId="0" borderId="0" xfId="1" applyFont="1" applyAlignment="1">
      <alignment horizontal="center" vertical="center"/>
    </xf>
    <xf numFmtId="0" fontId="32" fillId="16" borderId="88" xfId="4" quotePrefix="1" applyFont="1" applyFill="1" applyBorder="1" applyAlignment="1">
      <alignment horizontal="left" vertical="center" wrapText="1" indent="1"/>
    </xf>
    <xf numFmtId="0" fontId="33" fillId="16" borderId="89" xfId="4" quotePrefix="1" applyFont="1" applyFill="1" applyBorder="1" applyAlignment="1">
      <alignment horizontal="left" vertical="center" wrapText="1" indent="1"/>
    </xf>
    <xf numFmtId="43" fontId="14" fillId="2" borderId="1" xfId="1" applyFont="1" applyFill="1" applyBorder="1" applyAlignment="1">
      <alignment horizontal="left" vertical="center"/>
    </xf>
    <xf numFmtId="43" fontId="9" fillId="2" borderId="1" xfId="1" applyFont="1" applyFill="1" applyBorder="1" applyAlignment="1">
      <alignment horizontal="left" vertical="center"/>
    </xf>
    <xf numFmtId="43" fontId="14" fillId="2" borderId="1" xfId="1" applyFont="1" applyFill="1" applyBorder="1" applyAlignment="1">
      <alignment horizontal="right" vertical="center"/>
    </xf>
    <xf numFmtId="0" fontId="77" fillId="0" borderId="0" xfId="0" applyFont="1" applyAlignment="1">
      <alignment horizontal="left" vertical="top"/>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0" fillId="3" borderId="12" xfId="0" applyFont="1" applyFill="1" applyBorder="1" applyAlignment="1">
      <alignment horizontal="center" vertical="center"/>
    </xf>
    <xf numFmtId="2" fontId="10" fillId="3" borderId="20" xfId="0" applyNumberFormat="1" applyFont="1" applyFill="1" applyBorder="1" applyAlignment="1">
      <alignment horizontal="left" vertical="top" wrapText="1"/>
    </xf>
    <xf numFmtId="2" fontId="10" fillId="3" borderId="12" xfId="0" applyNumberFormat="1" applyFont="1" applyFill="1" applyBorder="1" applyAlignment="1">
      <alignment horizontal="left" vertical="top" wrapText="1"/>
    </xf>
    <xf numFmtId="0" fontId="1" fillId="10" borderId="12" xfId="0" applyFont="1" applyFill="1" applyBorder="1" applyAlignment="1">
      <alignment horizontal="left" vertical="center" wrapText="1"/>
    </xf>
    <xf numFmtId="0" fontId="1" fillId="10" borderId="100" xfId="0" applyFont="1" applyFill="1" applyBorder="1" applyAlignment="1">
      <alignment horizontal="left" vertical="center" wrapText="1"/>
    </xf>
    <xf numFmtId="0" fontId="1" fillId="10" borderId="99" xfId="0" applyFont="1" applyFill="1" applyBorder="1" applyAlignment="1">
      <alignment horizontal="left" vertical="center" wrapText="1"/>
    </xf>
    <xf numFmtId="0" fontId="0" fillId="0" borderId="0" xfId="0" applyAlignment="1">
      <alignment horizontal="center" vertical="center" wrapText="1"/>
    </xf>
    <xf numFmtId="0" fontId="73" fillId="0" borderId="0" xfId="2" applyFont="1" applyAlignment="1">
      <alignment horizontal="center" wrapText="1"/>
    </xf>
    <xf numFmtId="0" fontId="10" fillId="3" borderId="5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49"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 fillId="5" borderId="6" xfId="0" applyFont="1" applyFill="1" applyBorder="1" applyAlignment="1">
      <alignment horizontal="left"/>
    </xf>
    <xf numFmtId="0" fontId="1" fillId="5" borderId="52" xfId="0" applyFont="1" applyFill="1" applyBorder="1" applyAlignment="1">
      <alignment horizontal="left"/>
    </xf>
    <xf numFmtId="0" fontId="1" fillId="5" borderId="0" xfId="0" applyFont="1" applyFill="1" applyAlignment="1">
      <alignment horizontal="left"/>
    </xf>
    <xf numFmtId="0" fontId="1" fillId="5" borderId="49" xfId="0" applyFont="1" applyFill="1" applyBorder="1" applyAlignment="1">
      <alignment horizontal="left"/>
    </xf>
    <xf numFmtId="0" fontId="1" fillId="5" borderId="44" xfId="0" applyFont="1" applyFill="1" applyBorder="1" applyAlignment="1">
      <alignment horizontal="left"/>
    </xf>
    <xf numFmtId="0" fontId="1" fillId="5" borderId="48" xfId="0" applyFont="1" applyFill="1" applyBorder="1" applyAlignment="1">
      <alignment horizontal="left"/>
    </xf>
    <xf numFmtId="0" fontId="10" fillId="3" borderId="10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49" xfId="0"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0" fillId="5" borderId="0" xfId="0" applyFill="1" applyAlignment="1">
      <alignment horizontal="center" vertical="center"/>
    </xf>
    <xf numFmtId="0" fontId="0" fillId="5" borderId="8" xfId="0"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5" fillId="0" borderId="0" xfId="0" applyFont="1" applyAlignment="1">
      <alignment horizontal="left" vertical="top" wrapText="1"/>
    </xf>
    <xf numFmtId="0" fontId="0" fillId="5" borderId="5" xfId="0" applyFill="1" applyBorder="1" applyAlignment="1">
      <alignment horizontal="center" vertical="center"/>
    </xf>
    <xf numFmtId="0" fontId="0" fillId="5" borderId="3" xfId="0" applyFill="1" applyBorder="1" applyAlignment="1">
      <alignment horizontal="center" vertic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0" fillId="0" borderId="105"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5" borderId="105" xfId="0" applyFill="1" applyBorder="1" applyAlignment="1">
      <alignment horizontal="center" vertical="top" wrapText="1"/>
    </xf>
    <xf numFmtId="0" fontId="0" fillId="5" borderId="5" xfId="0" applyFill="1" applyBorder="1" applyAlignment="1">
      <alignment horizontal="center" vertical="top" wrapText="1"/>
    </xf>
    <xf numFmtId="0" fontId="0" fillId="5" borderId="3" xfId="0" applyFill="1" applyBorder="1" applyAlignment="1">
      <alignment horizontal="center" vertical="top"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3" fillId="0" borderId="0" xfId="0" applyFont="1" applyAlignment="1">
      <alignment vertical="top" wrapText="1"/>
    </xf>
    <xf numFmtId="0" fontId="7" fillId="0" borderId="0" xfId="0" applyFont="1" applyAlignment="1">
      <alignment vertical="top"/>
    </xf>
    <xf numFmtId="0" fontId="7" fillId="0" borderId="17" xfId="0" applyFont="1" applyBorder="1" applyAlignment="1">
      <alignment vertical="top"/>
    </xf>
    <xf numFmtId="0" fontId="12" fillId="0" borderId="0" xfId="0" applyFont="1" applyAlignment="1">
      <alignment vertical="top" wrapText="1"/>
    </xf>
    <xf numFmtId="0" fontId="23" fillId="0" borderId="17" xfId="0" applyFont="1" applyBorder="1" applyAlignment="1">
      <alignment vertical="top" wrapText="1"/>
    </xf>
    <xf numFmtId="0" fontId="29" fillId="0" borderId="53" xfId="0" applyFont="1" applyBorder="1" applyAlignment="1">
      <alignment horizontal="left" vertical="center" wrapText="1"/>
    </xf>
    <xf numFmtId="0" fontId="29" fillId="0" borderId="6" xfId="0" applyFont="1" applyBorder="1" applyAlignment="1">
      <alignment horizontal="left" vertical="center" wrapText="1"/>
    </xf>
    <xf numFmtId="0" fontId="29" fillId="0" borderId="52" xfId="0" applyFont="1" applyBorder="1" applyAlignment="1">
      <alignment horizontal="left" vertical="center" wrapText="1"/>
    </xf>
    <xf numFmtId="0" fontId="29" fillId="0" borderId="50" xfId="0" applyFont="1" applyBorder="1" applyAlignment="1">
      <alignment horizontal="left" vertical="center" wrapText="1"/>
    </xf>
    <xf numFmtId="0" fontId="29" fillId="0" borderId="0" xfId="0" applyFont="1" applyAlignment="1">
      <alignment horizontal="left" vertical="center" wrapText="1"/>
    </xf>
    <xf numFmtId="0" fontId="29" fillId="0" borderId="49"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48" xfId="0" applyFont="1" applyBorder="1" applyAlignment="1">
      <alignment horizontal="left" vertical="center" wrapText="1"/>
    </xf>
    <xf numFmtId="0" fontId="35" fillId="0" borderId="61" xfId="0" applyFont="1" applyBorder="1" applyAlignment="1">
      <alignment horizontal="left" vertical="center" wrapText="1"/>
    </xf>
    <xf numFmtId="0" fontId="35" fillId="0" borderId="60" xfId="0" applyFont="1" applyBorder="1" applyAlignment="1">
      <alignment horizontal="left" vertical="center" wrapText="1"/>
    </xf>
    <xf numFmtId="0" fontId="47" fillId="0" borderId="92" xfId="0" applyFont="1" applyBorder="1" applyAlignment="1">
      <alignment horizontal="left" vertical="center" wrapText="1"/>
    </xf>
    <xf numFmtId="0" fontId="47" fillId="0" borderId="93" xfId="0" applyFont="1" applyBorder="1" applyAlignment="1">
      <alignment horizontal="left" vertical="center" wrapText="1"/>
    </xf>
    <xf numFmtId="0" fontId="29" fillId="0" borderId="6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29" fillId="0" borderId="70" xfId="0" applyFont="1" applyBorder="1" applyAlignment="1">
      <alignment horizontal="left" vertical="center" wrapText="1"/>
    </xf>
    <xf numFmtId="0" fontId="29" fillId="0" borderId="71" xfId="0" applyFont="1" applyBorder="1" applyAlignment="1">
      <alignment horizontal="left" vertical="center" wrapText="1"/>
    </xf>
    <xf numFmtId="0" fontId="29" fillId="0" borderId="72" xfId="0" applyFont="1" applyBorder="1" applyAlignment="1">
      <alignment horizontal="left" vertical="center" wrapText="1"/>
    </xf>
    <xf numFmtId="0" fontId="36" fillId="3" borderId="59" xfId="4" applyFont="1" applyFill="1" applyBorder="1" applyAlignment="1">
      <alignment horizontal="center" vertical="center" wrapText="1"/>
    </xf>
    <xf numFmtId="0" fontId="36" fillId="3" borderId="54" xfId="4" applyFont="1" applyFill="1" applyBorder="1" applyAlignment="1">
      <alignment horizontal="center" vertical="center" wrapText="1"/>
    </xf>
    <xf numFmtId="0" fontId="31" fillId="0" borderId="53" xfId="0" applyFont="1" applyBorder="1" applyAlignment="1">
      <alignment horizontal="left" vertical="center" wrapText="1"/>
    </xf>
    <xf numFmtId="0" fontId="30" fillId="0" borderId="61" xfId="0" applyFont="1" applyBorder="1" applyAlignment="1">
      <alignment horizontal="left" vertical="center" wrapText="1"/>
    </xf>
    <xf numFmtId="0" fontId="30" fillId="0" borderId="60" xfId="0" applyFont="1" applyBorder="1" applyAlignment="1">
      <alignment horizontal="left" vertical="center" wrapText="1"/>
    </xf>
    <xf numFmtId="0" fontId="37" fillId="0" borderId="0" xfId="0" applyFont="1" applyAlignment="1">
      <alignment horizontal="left" vertical="center"/>
    </xf>
    <xf numFmtId="0" fontId="35" fillId="0" borderId="61" xfId="0" applyFont="1" applyBorder="1" applyAlignment="1">
      <alignment vertical="center" wrapText="1"/>
    </xf>
    <xf numFmtId="0" fontId="35" fillId="0" borderId="60" xfId="0" applyFont="1" applyBorder="1" applyAlignment="1">
      <alignment vertical="center" wrapText="1"/>
    </xf>
    <xf numFmtId="0" fontId="34" fillId="0" borderId="0" xfId="0" applyFont="1" applyAlignment="1">
      <alignment horizontal="center" vertical="center"/>
    </xf>
    <xf numFmtId="49" fontId="29" fillId="0" borderId="53"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52" xfId="0" applyNumberFormat="1" applyBorder="1" applyAlignment="1">
      <alignment horizontal="left" vertical="center" wrapText="1"/>
    </xf>
    <xf numFmtId="49" fontId="0" fillId="0" borderId="50"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49" xfId="0" applyNumberFormat="1" applyBorder="1" applyAlignment="1">
      <alignment horizontal="left" vertical="center" wrapText="1"/>
    </xf>
    <xf numFmtId="49" fontId="0" fillId="0" borderId="43" xfId="0" applyNumberFormat="1" applyBorder="1" applyAlignment="1">
      <alignment horizontal="left" vertical="center" wrapText="1"/>
    </xf>
    <xf numFmtId="49" fontId="0" fillId="0" borderId="44" xfId="0" applyNumberFormat="1" applyBorder="1" applyAlignment="1">
      <alignment horizontal="left" vertical="center" wrapText="1"/>
    </xf>
    <xf numFmtId="49" fontId="0" fillId="0" borderId="48" xfId="0" applyNumberFormat="1" applyBorder="1" applyAlignment="1">
      <alignment horizontal="left" vertical="center" wrapText="1"/>
    </xf>
    <xf numFmtId="0" fontId="40" fillId="0" borderId="0" xfId="0" applyFont="1" applyAlignment="1">
      <alignment horizontal="left" vertical="center" wrapText="1"/>
    </xf>
    <xf numFmtId="0" fontId="16" fillId="3" borderId="0" xfId="0" applyFont="1" applyFill="1" applyAlignment="1">
      <alignment horizontal="center" vertical="center" wrapText="1"/>
    </xf>
    <xf numFmtId="0" fontId="29" fillId="0" borderId="53" xfId="0" applyFont="1" applyBorder="1" applyAlignment="1">
      <alignment horizontal="left" vertical="top" wrapText="1"/>
    </xf>
    <xf numFmtId="0" fontId="0" fillId="0" borderId="6" xfId="0" applyBorder="1" applyAlignment="1">
      <alignment horizontal="left" vertical="top" wrapText="1"/>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8" xfId="0" applyBorder="1" applyAlignment="1">
      <alignment horizontal="left" vertical="top" wrapText="1"/>
    </xf>
    <xf numFmtId="0" fontId="41" fillId="0" borderId="90" xfId="0" applyFont="1" applyBorder="1" applyAlignment="1">
      <alignment horizontal="left" vertical="center" wrapText="1"/>
    </xf>
    <xf numFmtId="0" fontId="41" fillId="0" borderId="91" xfId="0" applyFont="1" applyBorder="1" applyAlignment="1">
      <alignment horizontal="left" vertical="center" wrapText="1"/>
    </xf>
    <xf numFmtId="0" fontId="41" fillId="0" borderId="43" xfId="0" applyFont="1" applyBorder="1" applyAlignment="1">
      <alignment horizontal="left" vertical="center" wrapText="1"/>
    </xf>
    <xf numFmtId="0" fontId="41" fillId="0" borderId="48" xfId="0" applyFont="1" applyBorder="1" applyAlignment="1">
      <alignment horizontal="left" vertical="center" wrapText="1"/>
    </xf>
    <xf numFmtId="0" fontId="0" fillId="0" borderId="6" xfId="0" applyBorder="1" applyAlignment="1">
      <alignment horizontal="left" vertical="center"/>
    </xf>
    <xf numFmtId="0" fontId="0" fillId="0" borderId="52" xfId="0" applyBorder="1" applyAlignment="1">
      <alignment horizontal="left" vertical="center"/>
    </xf>
    <xf numFmtId="0" fontId="0" fillId="0" borderId="50" xfId="0" applyBorder="1" applyAlignment="1">
      <alignment horizontal="left" vertical="center"/>
    </xf>
    <xf numFmtId="0" fontId="0" fillId="0" borderId="0" xfId="0" applyAlignment="1">
      <alignment horizontal="left" vertical="center"/>
    </xf>
    <xf numFmtId="0" fontId="0" fillId="0" borderId="49"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1" fillId="14" borderId="73" xfId="0" applyFont="1" applyFill="1" applyBorder="1" applyAlignment="1">
      <alignment horizontal="center" vertical="center" wrapText="1"/>
    </xf>
    <xf numFmtId="0" fontId="1" fillId="14" borderId="74" xfId="0" applyFont="1" applyFill="1" applyBorder="1" applyAlignment="1">
      <alignment horizontal="center" vertical="center" wrapText="1"/>
    </xf>
    <xf numFmtId="0" fontId="1" fillId="14" borderId="78"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80"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 fillId="14" borderId="75" xfId="0" applyFont="1" applyFill="1" applyBorder="1" applyAlignment="1">
      <alignment horizontal="center" vertical="center" wrapText="1"/>
    </xf>
    <xf numFmtId="0" fontId="1" fillId="14" borderId="46" xfId="0"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4" borderId="76" xfId="0" applyFont="1" applyFill="1" applyBorder="1" applyAlignment="1">
      <alignment horizontal="center" vertical="center" wrapText="1"/>
    </xf>
    <xf numFmtId="0" fontId="1" fillId="14" borderId="7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7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81"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62"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63" xfId="0" applyNumberFormat="1" applyBorder="1" applyAlignment="1">
      <alignment horizontal="left" vertical="center" wrapText="1"/>
    </xf>
    <xf numFmtId="0" fontId="78" fillId="0" borderId="6" xfId="0" applyFont="1" applyBorder="1" applyAlignment="1">
      <alignment horizontal="center" vertical="center"/>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62"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tx>
            <c:v>Déclaration porteur</c:v>
          </c:tx>
          <c:spPr>
            <a:solidFill>
              <a:schemeClr val="accent1"/>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DNSH'!$E$14:$E$24</c:f>
              <c:numCache>
                <c:formatCode>General</c:formatCode>
                <c:ptCount val="11"/>
              </c:numCache>
            </c:numRef>
          </c:val>
          <c:extLst>
            <c:ext xmlns:c16="http://schemas.microsoft.com/office/drawing/2014/chart" uri="{C3380CC4-5D6E-409C-BE32-E72D297353CC}">
              <c16:uniqueId val="{00000000-F98C-4436-A565-DF0B5237265C}"/>
            </c:ext>
          </c:extLst>
        </c:ser>
        <c:ser>
          <c:idx val="1"/>
          <c:order val="1"/>
          <c:tx>
            <c:v>Estimation revue</c:v>
          </c:tx>
          <c:spPr>
            <a:solidFill>
              <a:schemeClr val="accent2"/>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DNSH'!$J$14:$J$24</c:f>
            </c:numRef>
          </c:val>
          <c:extLst>
            <c:ext xmlns:c16="http://schemas.microsoft.com/office/drawing/2014/chart" uri="{C3380CC4-5D6E-409C-BE32-E72D297353CC}">
              <c16:uniqueId val="{00000001-F98C-4436-A565-DF0B5237265C}"/>
            </c:ext>
          </c:extLst>
        </c:ser>
        <c:dLbls>
          <c:showLegendKey val="0"/>
          <c:showVal val="0"/>
          <c:showCatName val="0"/>
          <c:showSerName val="0"/>
          <c:showPercent val="0"/>
          <c:showBubbleSize val="0"/>
        </c:dLbls>
        <c:axId val="365823992"/>
        <c:axId val="359593592"/>
      </c:radarChart>
      <c:catAx>
        <c:axId val="36582399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59593592"/>
        <c:crosses val="autoZero"/>
        <c:auto val="1"/>
        <c:lblAlgn val="ctr"/>
        <c:lblOffset val="100"/>
        <c:noMultiLvlLbl val="0"/>
      </c:catAx>
      <c:valAx>
        <c:axId val="359593592"/>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65823992"/>
        <c:crosses val="autoZero"/>
        <c:crossBetween val="between"/>
        <c:majorUnit val="1"/>
      </c:valAx>
      <c:spPr>
        <a:noFill/>
        <a:ln>
          <a:noFill/>
        </a:ln>
        <a:effectLst/>
      </c:spPr>
    </c:plotArea>
    <c:legend>
      <c:legendPos val="r"/>
      <c:layout>
        <c:manualLayout>
          <c:xMode val="edge"/>
          <c:yMode val="edge"/>
          <c:x val="9.1941978017098788E-2"/>
          <c:y val="0.90089871915786912"/>
          <c:w val="0.2896159534089886"/>
          <c:h val="9.9101280842130879E-2"/>
        </c:manualLayout>
      </c:layout>
      <c:overlay val="0"/>
      <c:spPr>
        <a:noFill/>
        <a:ln>
          <a:noFill/>
        </a:ln>
        <a:effectLst/>
      </c:spPr>
      <c:txPr>
        <a:bodyPr rot="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183215</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229306</xdr:colOff>
      <xdr:row>12</xdr:row>
      <xdr:rowOff>0</xdr:rowOff>
    </xdr:from>
    <xdr:to>
      <xdr:col>20</xdr:col>
      <xdr:colOff>30747</xdr:colOff>
      <xdr:row>17</xdr:row>
      <xdr:rowOff>676738</xdr:rowOff>
    </xdr:to>
    <xdr:graphicFrame macro="">
      <xdr:nvGraphicFramePr>
        <xdr:cNvPr id="5" name="Graphique 4">
          <a:extLst>
            <a:ext uri="{FF2B5EF4-FFF2-40B4-BE49-F238E27FC236}">
              <a16:creationId xmlns:a16="http://schemas.microsoft.com/office/drawing/2014/main" id="{B0CCAF81-C190-87B5-5B4A-07E546851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79</xdr:row>
      <xdr:rowOff>770164</xdr:rowOff>
    </xdr:from>
    <xdr:to>
      <xdr:col>0</xdr:col>
      <xdr:colOff>1741714</xdr:colOff>
      <xdr:row>86</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7092383"/>
          <a:ext cx="925286" cy="2881652"/>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90</xdr:row>
      <xdr:rowOff>925284</xdr:rowOff>
    </xdr:from>
    <xdr:to>
      <xdr:col>0</xdr:col>
      <xdr:colOff>1741714</xdr:colOff>
      <xdr:row>96</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80</xdr:row>
      <xdr:rowOff>57704</xdr:rowOff>
    </xdr:from>
    <xdr:to>
      <xdr:col>3</xdr:col>
      <xdr:colOff>1241426</xdr:colOff>
      <xdr:row>80</xdr:row>
      <xdr:rowOff>458764</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7847952" y="7284798"/>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80</xdr:row>
      <xdr:rowOff>148153</xdr:rowOff>
    </xdr:from>
    <xdr:to>
      <xdr:col>4</xdr:col>
      <xdr:colOff>884857</xdr:colOff>
      <xdr:row>80</xdr:row>
      <xdr:rowOff>368315</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244014" y="7375247"/>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80</xdr:row>
      <xdr:rowOff>66965</xdr:rowOff>
    </xdr:from>
    <xdr:to>
      <xdr:col>5</xdr:col>
      <xdr:colOff>761999</xdr:colOff>
      <xdr:row>80</xdr:row>
      <xdr:rowOff>449504</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520865" y="7294059"/>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80</xdr:row>
      <xdr:rowOff>121613</xdr:rowOff>
    </xdr:from>
    <xdr:to>
      <xdr:col>7</xdr:col>
      <xdr:colOff>482601</xdr:colOff>
      <xdr:row>80</xdr:row>
      <xdr:rowOff>394856</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443937" y="7348707"/>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80</xdr:row>
      <xdr:rowOff>42334</xdr:rowOff>
    </xdr:from>
    <xdr:to>
      <xdr:col>7</xdr:col>
      <xdr:colOff>1261533</xdr:colOff>
      <xdr:row>80</xdr:row>
      <xdr:rowOff>474135</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117422" y="7269428"/>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91</xdr:row>
      <xdr:rowOff>225729</xdr:rowOff>
    </xdr:from>
    <xdr:to>
      <xdr:col>4</xdr:col>
      <xdr:colOff>1166314</xdr:colOff>
      <xdr:row>91</xdr:row>
      <xdr:rowOff>409269</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540603" y="12131979"/>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91</xdr:row>
      <xdr:rowOff>135467</xdr:rowOff>
    </xdr:from>
    <xdr:to>
      <xdr:col>5</xdr:col>
      <xdr:colOff>694267</xdr:colOff>
      <xdr:row>91</xdr:row>
      <xdr:rowOff>499532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469297" y="12041717"/>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91</xdr:row>
      <xdr:rowOff>182033</xdr:rowOff>
    </xdr:from>
    <xdr:to>
      <xdr:col>7</xdr:col>
      <xdr:colOff>643468</xdr:colOff>
      <xdr:row>91</xdr:row>
      <xdr:rowOff>452965</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3602496" y="1208828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91</xdr:row>
      <xdr:rowOff>115430</xdr:rowOff>
    </xdr:from>
    <xdr:to>
      <xdr:col>7</xdr:col>
      <xdr:colOff>1397000</xdr:colOff>
      <xdr:row>91</xdr:row>
      <xdr:rowOff>519569</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288293" y="12021680"/>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91</xdr:row>
      <xdr:rowOff>118533</xdr:rowOff>
    </xdr:from>
    <xdr:to>
      <xdr:col>3</xdr:col>
      <xdr:colOff>1320800</xdr:colOff>
      <xdr:row>91</xdr:row>
      <xdr:rowOff>516466</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7873350" y="12024783"/>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8" dataDxfId="7" tableBorderDxfId="6">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5"/>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printerSettings" Target="../printerSettings/printerSettings3.bin"/><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hyperlink" Target="https://iea.blob.core.windows.net/assets/a2f370cf-873e-486f-935d-c2a117e14ba6/IEAGuidetoReportingEnergyRDDBudget-ExpenditureStatistics.pdf" TargetMode="External"/><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tabSelected="1" zoomScale="85" zoomScaleNormal="85" workbookViewId="0">
      <pane ySplit="3" topLeftCell="A4" activePane="bottomLeft" state="frozen"/>
      <selection pane="bottomLeft" activeCell="B5" sqref="B5"/>
    </sheetView>
  </sheetViews>
  <sheetFormatPr baseColWidth="10" defaultColWidth="11.42578125" defaultRowHeight="15"/>
  <cols>
    <col min="1" max="1" width="3.42578125" style="24" customWidth="1"/>
    <col min="2" max="2" width="208.42578125" style="24" customWidth="1"/>
    <col min="3" max="4" width="15.140625" style="24" customWidth="1"/>
    <col min="5" max="5" width="18.85546875" style="24" bestFit="1" customWidth="1"/>
    <col min="6" max="6" width="15.7109375" style="24" bestFit="1" customWidth="1"/>
    <col min="7" max="7" width="15.140625" style="24" customWidth="1"/>
    <col min="8" max="8" width="15" style="24" customWidth="1"/>
    <col min="9" max="9" width="21.28515625" style="24" customWidth="1"/>
    <col min="10" max="10" width="30.42578125" style="24" customWidth="1"/>
    <col min="11" max="11" width="23.85546875" style="24" customWidth="1"/>
    <col min="12" max="12" width="50.28515625" style="24" customWidth="1"/>
    <col min="13" max="13" width="33.5703125" style="24" hidden="1" customWidth="1"/>
    <col min="14" max="16384" width="11.42578125" style="24"/>
  </cols>
  <sheetData>
    <row r="1" spans="2:12" ht="111.75" customHeight="1"/>
    <row r="2" spans="2:12">
      <c r="B2" s="281" t="s">
        <v>248</v>
      </c>
      <c r="K2" s="25"/>
      <c r="L2" s="26"/>
    </row>
    <row r="3" spans="2:12" ht="28.5">
      <c r="B3" s="193" t="s">
        <v>0</v>
      </c>
    </row>
    <row r="5" spans="2:12" s="27" customFormat="1" ht="240.75" customHeight="1">
      <c r="B5" s="82" t="s">
        <v>1</v>
      </c>
    </row>
    <row r="6" spans="2:12" s="27" customFormat="1"/>
    <row r="7" spans="2:12" s="27" customFormat="1" ht="271.5" customHeight="1">
      <c r="B7" s="82" t="s">
        <v>2</v>
      </c>
    </row>
    <row r="8" spans="2:12" ht="408.75" customHeight="1">
      <c r="B8" s="179" t="s">
        <v>3</v>
      </c>
    </row>
    <row r="9" spans="2:12">
      <c r="B9" s="28"/>
    </row>
    <row r="10" spans="2:12" s="27" customFormat="1" ht="297.75" customHeight="1">
      <c r="B10" s="48" t="s">
        <v>4</v>
      </c>
    </row>
    <row r="11" spans="2:12" s="27" customFormat="1"/>
    <row r="12" spans="2:12" ht="18.75">
      <c r="B12" s="39"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2578125" defaultRowHeight="15"/>
  <cols>
    <col min="2" max="2" width="12.42578125" customWidth="1"/>
    <col min="3" max="3" width="1.28515625" customWidth="1"/>
    <col min="4" max="4" width="12.7109375" customWidth="1"/>
    <col min="5" max="5" width="2.140625" customWidth="1"/>
    <col min="6" max="6" width="13.140625" customWidth="1"/>
    <col min="7" max="7" width="1.5703125" customWidth="1"/>
    <col min="8" max="8" width="14.5703125" customWidth="1"/>
    <col min="9" max="9" width="1.85546875" customWidth="1"/>
    <col min="10" max="10" width="21.5703125" customWidth="1"/>
  </cols>
  <sheetData>
    <row r="2" spans="2:11">
      <c r="B2" s="282" t="s">
        <v>6</v>
      </c>
      <c r="C2" s="282"/>
      <c r="D2" s="282"/>
      <c r="E2" s="282"/>
      <c r="F2" s="282"/>
      <c r="G2" s="282"/>
      <c r="H2" s="282"/>
      <c r="I2" s="282"/>
      <c r="J2" s="282"/>
    </row>
    <row r="3" spans="2:11" ht="27.95" customHeight="1">
      <c r="B3" s="284"/>
      <c r="C3" s="284"/>
      <c r="D3" s="284"/>
      <c r="E3" s="286"/>
      <c r="F3" s="284"/>
      <c r="G3" s="284"/>
      <c r="H3" s="284"/>
      <c r="I3" s="284"/>
      <c r="J3" s="285"/>
    </row>
    <row r="4" spans="2:11">
      <c r="B4" s="282" t="s">
        <v>7</v>
      </c>
      <c r="C4" s="282"/>
      <c r="D4" s="282"/>
      <c r="E4" s="10"/>
      <c r="F4" s="283" t="s">
        <v>8</v>
      </c>
      <c r="G4" s="284"/>
      <c r="H4" s="284"/>
      <c r="I4" s="284"/>
      <c r="J4" s="285"/>
    </row>
    <row r="5" spans="2:11">
      <c r="B5" s="287"/>
      <c r="C5" s="287"/>
      <c r="D5" s="287"/>
      <c r="E5" s="287"/>
      <c r="F5" s="287"/>
      <c r="G5" s="287"/>
      <c r="H5" s="287"/>
      <c r="I5" s="287"/>
      <c r="J5" s="287"/>
      <c r="K5" s="287"/>
    </row>
    <row r="6" spans="2:11" ht="63.75">
      <c r="B6" s="11" t="s">
        <v>9</v>
      </c>
      <c r="C6" s="12"/>
      <c r="D6" s="11" t="s">
        <v>10</v>
      </c>
      <c r="E6" s="12"/>
      <c r="F6" s="13" t="s">
        <v>11</v>
      </c>
      <c r="G6" s="14"/>
      <c r="H6" s="13" t="s">
        <v>12</v>
      </c>
      <c r="I6" s="14"/>
      <c r="J6" s="13" t="s">
        <v>13</v>
      </c>
    </row>
    <row r="7" spans="2:11">
      <c r="B7" s="6"/>
      <c r="D7" s="7"/>
      <c r="F7" s="7"/>
      <c r="H7" s="7"/>
      <c r="J7" s="7"/>
    </row>
    <row r="8" spans="2:11" ht="25.5">
      <c r="B8" s="13" t="s">
        <v>14</v>
      </c>
      <c r="C8" s="15"/>
      <c r="D8" s="13" t="s">
        <v>15</v>
      </c>
      <c r="E8" s="15"/>
      <c r="F8" s="13" t="s">
        <v>16</v>
      </c>
      <c r="G8" s="14"/>
      <c r="H8" s="13" t="s">
        <v>17</v>
      </c>
      <c r="I8" s="14"/>
      <c r="J8" s="13" t="s">
        <v>18</v>
      </c>
    </row>
    <row r="10" spans="2:11">
      <c r="B10" s="8">
        <v>3</v>
      </c>
      <c r="C10" s="10"/>
      <c r="D10" s="8">
        <v>1</v>
      </c>
      <c r="E10" s="10"/>
      <c r="F10" s="8">
        <v>1</v>
      </c>
      <c r="G10" s="10"/>
      <c r="H10" s="8">
        <v>0</v>
      </c>
      <c r="I10" s="10"/>
      <c r="J10" s="9" t="s">
        <v>19</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outlinePr summaryBelow="0"/>
  </sheetPr>
  <dimension ref="B1:P25"/>
  <sheetViews>
    <sheetView showGridLines="0" zoomScale="70" zoomScaleNormal="70" workbookViewId="0">
      <selection activeCell="C7" sqref="C7:D7"/>
    </sheetView>
  </sheetViews>
  <sheetFormatPr baseColWidth="10" defaultColWidth="11.42578125" defaultRowHeight="15" outlineLevelRow="1"/>
  <cols>
    <col min="1" max="1" width="5.28515625" customWidth="1"/>
    <col min="2" max="2" width="25.7109375" customWidth="1"/>
    <col min="3" max="3" width="26.5703125" style="18" customWidth="1"/>
    <col min="4" max="4" width="43" style="19" customWidth="1"/>
    <col min="5" max="5" width="9" style="2" customWidth="1"/>
    <col min="6" max="6" width="54.28515625" style="1" customWidth="1"/>
    <col min="7" max="7" width="21.28515625" style="1" customWidth="1"/>
    <col min="8" max="8" width="39.28515625" style="2" customWidth="1"/>
    <col min="9" max="9" width="68.5703125" style="19" customWidth="1"/>
    <col min="10" max="11" width="21" hidden="1" customWidth="1"/>
    <col min="12" max="12" width="28.5703125" style="32" customWidth="1"/>
    <col min="13" max="13" width="28" customWidth="1"/>
    <col min="14" max="14" width="24.5703125" customWidth="1"/>
    <col min="16" max="16" width="21.85546875" customWidth="1"/>
  </cols>
  <sheetData>
    <row r="1" spans="2:16" ht="21">
      <c r="B1" s="171" t="s">
        <v>20</v>
      </c>
      <c r="G1" s="188" t="s">
        <v>21</v>
      </c>
      <c r="J1" s="4"/>
      <c r="K1" s="4"/>
      <c r="L1" s="33"/>
      <c r="M1" s="3"/>
      <c r="N1" s="3"/>
      <c r="O1" s="5"/>
      <c r="P1" s="4"/>
    </row>
    <row r="2" spans="2:16" ht="15.75" customHeight="1">
      <c r="B2" s="296" t="s">
        <v>22</v>
      </c>
      <c r="C2" s="297"/>
      <c r="D2" s="298"/>
      <c r="E2" s="305"/>
      <c r="F2" s="305"/>
      <c r="G2" s="305"/>
      <c r="H2" s="305"/>
      <c r="I2" s="306"/>
      <c r="J2" s="2"/>
      <c r="K2" s="2"/>
      <c r="L2" s="33"/>
      <c r="M2" s="3"/>
      <c r="N2" s="3"/>
      <c r="O2" s="5"/>
      <c r="P2" s="4"/>
    </row>
    <row r="3" spans="2:16" ht="21" customHeight="1">
      <c r="B3" s="299"/>
      <c r="C3" s="300"/>
      <c r="D3" s="301"/>
      <c r="E3" s="307"/>
      <c r="F3" s="307"/>
      <c r="G3" s="307"/>
      <c r="H3" s="307"/>
      <c r="I3" s="308"/>
      <c r="J3" s="2"/>
      <c r="K3" s="2"/>
      <c r="L3" s="33"/>
      <c r="M3" s="3"/>
      <c r="N3" s="3"/>
      <c r="O3" s="5"/>
      <c r="P3" s="4"/>
    </row>
    <row r="4" spans="2:16" ht="21" customHeight="1">
      <c r="B4" s="299"/>
      <c r="C4" s="300"/>
      <c r="D4" s="301"/>
      <c r="E4" s="307"/>
      <c r="F4" s="307"/>
      <c r="G4" s="307"/>
      <c r="H4" s="307"/>
      <c r="I4" s="308"/>
      <c r="J4" s="2"/>
      <c r="K4" s="2"/>
      <c r="L4" s="33"/>
      <c r="M4" s="3"/>
      <c r="N4" s="3"/>
      <c r="O4" s="5"/>
      <c r="P4" s="4"/>
    </row>
    <row r="5" spans="2:16" ht="14.45" customHeight="1">
      <c r="B5" s="302"/>
      <c r="C5" s="303"/>
      <c r="D5" s="304"/>
      <c r="E5" s="309"/>
      <c r="F5" s="309"/>
      <c r="G5" s="309"/>
      <c r="H5" s="309"/>
      <c r="I5" s="310"/>
      <c r="J5" s="2"/>
      <c r="K5" s="2"/>
      <c r="L5" s="33"/>
      <c r="M5" s="3"/>
      <c r="N5" s="3"/>
      <c r="O5" s="5"/>
      <c r="P5" s="4"/>
    </row>
    <row r="6" spans="2:16" ht="69.599999999999994" customHeight="1">
      <c r="B6" s="311" t="s">
        <v>23</v>
      </c>
      <c r="C6" s="312" t="s">
        <v>24</v>
      </c>
      <c r="D6" s="313"/>
      <c r="E6" s="324"/>
      <c r="F6" s="324"/>
      <c r="G6" s="324"/>
      <c r="H6" s="324"/>
      <c r="I6" s="325"/>
      <c r="J6" s="2"/>
      <c r="K6" s="2"/>
      <c r="L6" s="33"/>
      <c r="M6" s="3"/>
      <c r="N6" s="3"/>
      <c r="O6" s="5"/>
      <c r="P6" s="4"/>
    </row>
    <row r="7" spans="2:16" ht="119.45" customHeight="1">
      <c r="B7" s="311"/>
      <c r="C7" s="314" t="s">
        <v>25</v>
      </c>
      <c r="D7" s="315"/>
      <c r="E7" s="316"/>
      <c r="F7" s="316"/>
      <c r="G7" s="316"/>
      <c r="H7" s="316"/>
      <c r="I7" s="317"/>
      <c r="J7" s="4"/>
      <c r="K7" s="4"/>
      <c r="L7" s="33"/>
      <c r="M7" s="3"/>
      <c r="N7" s="3"/>
      <c r="O7" s="5"/>
      <c r="P7" s="4"/>
    </row>
    <row r="8" spans="2:16" ht="80.45" customHeight="1">
      <c r="B8" s="318" t="s">
        <v>26</v>
      </c>
      <c r="C8" s="319"/>
      <c r="D8" s="320"/>
      <c r="E8" s="322"/>
      <c r="F8" s="322"/>
      <c r="G8" s="322"/>
      <c r="H8" s="322"/>
      <c r="I8" s="323"/>
      <c r="J8" s="4"/>
      <c r="K8" s="4"/>
      <c r="L8" s="33"/>
      <c r="M8" s="3"/>
      <c r="N8" s="3"/>
      <c r="O8" s="5"/>
      <c r="P8" s="4"/>
    </row>
    <row r="9" spans="2:16" ht="45.75" customHeight="1">
      <c r="B9" s="424" t="s">
        <v>249</v>
      </c>
      <c r="C9" s="424"/>
      <c r="D9" s="424"/>
      <c r="E9" s="424"/>
      <c r="F9" s="424"/>
      <c r="G9" s="424"/>
      <c r="H9" s="424"/>
      <c r="I9" s="424"/>
      <c r="J9" s="4"/>
      <c r="K9" s="4"/>
      <c r="L9" s="33"/>
      <c r="M9" s="3"/>
      <c r="N9" s="3"/>
      <c r="O9" s="5"/>
      <c r="P9" s="4"/>
    </row>
    <row r="10" spans="2:16" ht="49.5" customHeight="1" collapsed="1">
      <c r="B10" s="34" t="s">
        <v>27</v>
      </c>
      <c r="C10" s="35"/>
      <c r="D10" s="35"/>
      <c r="E10" s="17"/>
      <c r="J10" s="295" t="s">
        <v>28</v>
      </c>
      <c r="K10" s="295"/>
      <c r="L10" s="196"/>
      <c r="M10" s="3"/>
      <c r="N10" s="3"/>
      <c r="O10" s="5"/>
      <c r="P10" s="4"/>
    </row>
    <row r="11" spans="2:16" ht="107.25" hidden="1" customHeight="1" outlineLevel="1">
      <c r="B11" s="321" t="s">
        <v>29</v>
      </c>
      <c r="C11" s="321"/>
      <c r="D11" s="321"/>
      <c r="E11" s="17"/>
      <c r="J11" s="294"/>
      <c r="K11" s="294"/>
      <c r="L11" s="33"/>
      <c r="M11" s="3"/>
      <c r="N11" s="3"/>
      <c r="O11" s="5"/>
      <c r="P11" s="4"/>
    </row>
    <row r="12" spans="2:16">
      <c r="J12" s="4"/>
      <c r="K12" s="4"/>
      <c r="L12" s="33"/>
      <c r="M12" s="3"/>
      <c r="N12" s="3"/>
      <c r="O12" s="5"/>
      <c r="P12" s="4"/>
    </row>
    <row r="13" spans="2:16" s="16" customFormat="1" ht="78" customHeight="1">
      <c r="B13" s="288" t="s">
        <v>30</v>
      </c>
      <c r="C13" s="288"/>
      <c r="D13" s="288"/>
      <c r="E13" s="172" t="s">
        <v>31</v>
      </c>
      <c r="F13" s="173" t="s">
        <v>32</v>
      </c>
      <c r="G13" s="173" t="s">
        <v>33</v>
      </c>
      <c r="H13" s="174" t="s">
        <v>34</v>
      </c>
      <c r="I13" s="175" t="s">
        <v>35</v>
      </c>
      <c r="J13" s="172" t="s">
        <v>36</v>
      </c>
      <c r="K13" s="194" t="s">
        <v>37</v>
      </c>
      <c r="L13" s="197"/>
    </row>
    <row r="14" spans="2:16" ht="90">
      <c r="B14" s="289" t="s">
        <v>38</v>
      </c>
      <c r="C14" s="291" t="s">
        <v>39</v>
      </c>
      <c r="D14" s="29" t="s">
        <v>40</v>
      </c>
      <c r="E14" s="200"/>
      <c r="F14" s="23"/>
      <c r="G14" s="23"/>
      <c r="H14" s="23"/>
      <c r="I14" s="176" t="s">
        <v>41</v>
      </c>
      <c r="J14" s="23"/>
      <c r="K14" s="195"/>
    </row>
    <row r="15" spans="2:16" ht="105">
      <c r="B15" s="289"/>
      <c r="C15" s="291"/>
      <c r="D15" s="30" t="s">
        <v>42</v>
      </c>
      <c r="E15" s="200"/>
      <c r="F15" s="23"/>
      <c r="G15" s="23"/>
      <c r="H15" s="23"/>
      <c r="I15" s="176" t="s">
        <v>43</v>
      </c>
      <c r="J15" s="23"/>
      <c r="K15" s="195"/>
    </row>
    <row r="16" spans="2:16" ht="159" customHeight="1">
      <c r="B16" s="289"/>
      <c r="C16" s="291"/>
      <c r="D16" s="30" t="s">
        <v>44</v>
      </c>
      <c r="E16" s="200"/>
      <c r="F16" s="23"/>
      <c r="G16" s="23"/>
      <c r="H16" s="23"/>
      <c r="I16" s="176" t="s">
        <v>45</v>
      </c>
      <c r="J16" s="23"/>
      <c r="K16" s="195"/>
    </row>
    <row r="17" spans="2:12" ht="105.95" customHeight="1">
      <c r="B17" s="289"/>
      <c r="C17" s="205"/>
      <c r="D17" s="206" t="s">
        <v>46</v>
      </c>
      <c r="E17" s="200"/>
      <c r="F17" s="23"/>
      <c r="G17" s="23"/>
      <c r="H17" s="23"/>
      <c r="I17" s="176" t="s">
        <v>239</v>
      </c>
      <c r="J17" s="23"/>
      <c r="K17" s="195"/>
    </row>
    <row r="18" spans="2:12" ht="85.9" customHeight="1">
      <c r="B18" s="290"/>
      <c r="C18" s="292" t="s">
        <v>47</v>
      </c>
      <c r="D18" s="202" t="s">
        <v>48</v>
      </c>
      <c r="E18" s="200"/>
      <c r="F18" s="23"/>
      <c r="G18" s="23"/>
      <c r="H18" s="23"/>
      <c r="I18" s="176" t="s">
        <v>49</v>
      </c>
      <c r="J18" s="23"/>
      <c r="K18" s="195"/>
    </row>
    <row r="19" spans="2:12" ht="112.15" customHeight="1">
      <c r="B19" s="290"/>
      <c r="C19" s="293"/>
      <c r="D19" s="201" t="s">
        <v>50</v>
      </c>
      <c r="E19" s="200"/>
      <c r="F19" s="23"/>
      <c r="G19" s="23"/>
      <c r="H19" s="23"/>
      <c r="I19" s="176" t="s">
        <v>51</v>
      </c>
      <c r="J19" s="23"/>
      <c r="K19" s="23"/>
      <c r="L19" s="196"/>
    </row>
    <row r="20" spans="2:12" ht="78" customHeight="1">
      <c r="B20" s="289"/>
      <c r="C20" s="198"/>
      <c r="D20" s="199" t="s">
        <v>52</v>
      </c>
      <c r="E20" s="200"/>
      <c r="F20" s="23"/>
      <c r="G20" s="23"/>
      <c r="H20" s="23"/>
      <c r="I20" s="177" t="s">
        <v>53</v>
      </c>
      <c r="J20" s="23"/>
      <c r="K20" s="23"/>
    </row>
    <row r="21" spans="2:12" ht="87.6" customHeight="1">
      <c r="B21" s="290"/>
      <c r="C21" s="292" t="s">
        <v>54</v>
      </c>
      <c r="D21" s="202" t="s">
        <v>55</v>
      </c>
      <c r="E21" s="200"/>
      <c r="F21" s="23"/>
      <c r="G21" s="23"/>
      <c r="H21" s="23"/>
      <c r="I21" s="176" t="s">
        <v>56</v>
      </c>
      <c r="J21" s="23"/>
      <c r="K21" s="23"/>
    </row>
    <row r="22" spans="2:12" ht="78" customHeight="1">
      <c r="B22" s="290"/>
      <c r="C22" s="293"/>
      <c r="D22" s="204" t="s">
        <v>57</v>
      </c>
      <c r="E22" s="200"/>
      <c r="F22" s="23"/>
      <c r="G22" s="23"/>
      <c r="H22" s="23"/>
      <c r="I22" s="176" t="s">
        <v>58</v>
      </c>
      <c r="J22" s="23"/>
      <c r="K22" s="23"/>
    </row>
    <row r="23" spans="2:12" ht="78" customHeight="1">
      <c r="B23" s="289"/>
      <c r="C23" s="198"/>
      <c r="D23" s="199" t="s">
        <v>59</v>
      </c>
      <c r="E23" s="200"/>
      <c r="F23" s="23"/>
      <c r="G23" s="23"/>
      <c r="H23" s="23"/>
      <c r="I23" s="176" t="s">
        <v>60</v>
      </c>
      <c r="J23" s="23"/>
      <c r="K23" s="23"/>
    </row>
    <row r="24" spans="2:12" ht="78" customHeight="1">
      <c r="B24" s="289"/>
      <c r="C24" s="203"/>
      <c r="D24" s="203" t="s">
        <v>61</v>
      </c>
      <c r="E24" s="200"/>
      <c r="F24" s="23"/>
      <c r="G24" s="23"/>
      <c r="H24" s="23"/>
      <c r="I24" s="178" t="s">
        <v>240</v>
      </c>
      <c r="J24" s="23"/>
      <c r="K24" s="23"/>
    </row>
    <row r="25" spans="2:12">
      <c r="C25" s="208"/>
      <c r="D25" s="207"/>
    </row>
  </sheetData>
  <mergeCells count="18">
    <mergeCell ref="J11:K11"/>
    <mergeCell ref="J10:K10"/>
    <mergeCell ref="B2:D5"/>
    <mergeCell ref="E2:I5"/>
    <mergeCell ref="B6:B7"/>
    <mergeCell ref="C6:D6"/>
    <mergeCell ref="C7:D7"/>
    <mergeCell ref="E7:I7"/>
    <mergeCell ref="B8:D8"/>
    <mergeCell ref="B11:D11"/>
    <mergeCell ref="E8:I8"/>
    <mergeCell ref="E6:I6"/>
    <mergeCell ref="B9:I9"/>
    <mergeCell ref="B13:D13"/>
    <mergeCell ref="B14:B24"/>
    <mergeCell ref="C14:C16"/>
    <mergeCell ref="C18:C19"/>
    <mergeCell ref="C21:C22"/>
  </mergeCells>
  <dataValidations count="3">
    <dataValidation allowBlank="1" showInputMessage="1" showErrorMessage="1" prompt="Cf Onglet &quot;Indicateur spécifique AAP&quot;" sqref="H14" xr:uid="{73254417-516C-4563-B772-276C129EE68B}"/>
    <dataValidation type="list" allowBlank="1" showInputMessage="1" showErrorMessage="1" sqref="J14:K24 E14:E24" xr:uid="{90D43E65-96FC-42DA-986F-D321EC2458DC}">
      <formula1>"-2,-1,0,+1,+2"</formula1>
    </dataValidation>
    <dataValidation allowBlank="1" showInputMessage="1" showErrorMessage="1" prompt="cf Onglet &quot;Evaluation simplifiée GES&quot;" sqref="H16" xr:uid="{E317C7A4-2779-4587-9A18-F2DAFD4A0095}"/>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outlinePr summaryBelow="0"/>
  </sheetPr>
  <dimension ref="A1:L101"/>
  <sheetViews>
    <sheetView showGridLines="0" topLeftCell="A82" zoomScale="80" zoomScaleNormal="80" workbookViewId="0">
      <selection activeCell="I105" sqref="I105"/>
    </sheetView>
  </sheetViews>
  <sheetFormatPr baseColWidth="10" defaultColWidth="11.42578125" defaultRowHeight="15" outlineLevelRow="1"/>
  <cols>
    <col min="1" max="1" width="37.85546875" style="84" customWidth="1"/>
    <col min="2" max="2" width="29.7109375" style="84" customWidth="1"/>
    <col min="3" max="3" width="37.28515625" style="84" customWidth="1"/>
    <col min="4" max="7" width="23.7109375" style="84" customWidth="1"/>
    <col min="8" max="8" width="23.7109375" style="85" customWidth="1"/>
    <col min="9" max="9" width="20.28515625" style="84" customWidth="1"/>
    <col min="10" max="11" width="21.85546875" style="84" customWidth="1"/>
    <col min="12" max="16384" width="11.42578125" style="84"/>
  </cols>
  <sheetData>
    <row r="1" spans="1:9" ht="21" collapsed="1">
      <c r="A1" s="83" t="s">
        <v>62</v>
      </c>
      <c r="B1" s="188" t="s">
        <v>21</v>
      </c>
    </row>
    <row r="2" spans="1:9" ht="26.25" hidden="1" outlineLevel="1">
      <c r="A2" s="86" t="s">
        <v>63</v>
      </c>
      <c r="B2" s="87"/>
      <c r="C2" s="87"/>
      <c r="D2" s="87"/>
      <c r="E2" s="87"/>
      <c r="F2" s="87"/>
      <c r="G2" s="87"/>
      <c r="H2" s="88"/>
      <c r="I2" s="87"/>
    </row>
    <row r="3" spans="1:9" ht="15.75" hidden="1" outlineLevel="1">
      <c r="A3" s="89" t="s">
        <v>64</v>
      </c>
      <c r="B3" s="90"/>
      <c r="C3" s="90"/>
      <c r="D3" s="91"/>
    </row>
    <row r="4" spans="1:9" ht="15.75" hidden="1" outlineLevel="1">
      <c r="A4" s="92" t="s">
        <v>65</v>
      </c>
      <c r="B4" s="92"/>
      <c r="C4" s="92"/>
    </row>
    <row r="5" spans="1:9" s="2" customFormat="1" ht="15.75" hidden="1" outlineLevel="1">
      <c r="A5" s="36" t="s">
        <v>66</v>
      </c>
      <c r="B5" s="37"/>
      <c r="C5" s="37"/>
      <c r="H5" s="38"/>
    </row>
    <row r="6" spans="1:9" s="2" customFormat="1" ht="15.75" hidden="1" outlineLevel="1">
      <c r="A6" s="92" t="s">
        <v>67</v>
      </c>
      <c r="B6" s="37"/>
      <c r="C6" s="37"/>
      <c r="H6" s="38"/>
    </row>
    <row r="7" spans="1:9" s="2" customFormat="1" ht="15.75" hidden="1" outlineLevel="1">
      <c r="A7" s="36"/>
      <c r="B7" s="37"/>
      <c r="C7" s="37"/>
      <c r="H7" s="38"/>
    </row>
    <row r="8" spans="1:9" s="2" customFormat="1" ht="15.75" hidden="1" outlineLevel="1">
      <c r="A8" s="40" t="s">
        <v>68</v>
      </c>
      <c r="B8" s="37"/>
      <c r="C8" s="37"/>
      <c r="H8" s="38"/>
    </row>
    <row r="9" spans="1:9" s="2" customFormat="1" ht="15.75" hidden="1" outlineLevel="1">
      <c r="A9" s="40" t="s">
        <v>69</v>
      </c>
      <c r="B9" s="37"/>
      <c r="C9" s="37"/>
      <c r="H9" s="38"/>
    </row>
    <row r="10" spans="1:9" s="2" customFormat="1" ht="15.75" hidden="1" outlineLevel="1">
      <c r="A10" s="36" t="s">
        <v>70</v>
      </c>
      <c r="B10" s="37"/>
      <c r="C10" s="37"/>
      <c r="H10" s="38"/>
    </row>
    <row r="11" spans="1:9" s="2" customFormat="1" ht="15.75" hidden="1" outlineLevel="1">
      <c r="A11" s="40" t="s">
        <v>71</v>
      </c>
      <c r="B11" s="37"/>
      <c r="C11" s="37"/>
      <c r="H11" s="38"/>
    </row>
    <row r="12" spans="1:9" s="2" customFormat="1" ht="15.75" hidden="1" outlineLevel="1">
      <c r="A12" s="40" t="s">
        <v>72</v>
      </c>
      <c r="B12" s="37"/>
      <c r="C12" s="37"/>
      <c r="H12" s="38"/>
    </row>
    <row r="13" spans="1:9" s="2" customFormat="1" ht="15.75" hidden="1" outlineLevel="1">
      <c r="A13" s="93" t="s">
        <v>73</v>
      </c>
      <c r="B13" s="37"/>
      <c r="C13" s="37"/>
      <c r="H13" s="38"/>
    </row>
    <row r="14" spans="1:9" s="2" customFormat="1" ht="15.75" hidden="1" outlineLevel="1">
      <c r="A14" s="94" t="s">
        <v>74</v>
      </c>
      <c r="B14" s="37"/>
      <c r="C14" s="37"/>
      <c r="H14" s="38"/>
    </row>
    <row r="15" spans="1:9" s="2" customFormat="1" ht="15.75" hidden="1" outlineLevel="1">
      <c r="A15" s="94" t="s">
        <v>75</v>
      </c>
      <c r="B15" s="37"/>
      <c r="C15" s="37"/>
      <c r="H15" s="38"/>
    </row>
    <row r="16" spans="1:9" s="2" customFormat="1" ht="15.75" hidden="1" outlineLevel="1">
      <c r="A16" s="40" t="s">
        <v>76</v>
      </c>
      <c r="B16" s="37"/>
      <c r="C16" s="37"/>
      <c r="H16" s="38"/>
    </row>
    <row r="17" spans="1:12" s="2" customFormat="1" ht="15.75" hidden="1" outlineLevel="1">
      <c r="A17" s="93" t="s">
        <v>77</v>
      </c>
      <c r="B17" s="37"/>
      <c r="C17" s="37"/>
      <c r="H17" s="38"/>
    </row>
    <row r="18" spans="1:12" s="2" customFormat="1" ht="15.75" hidden="1" outlineLevel="1">
      <c r="A18" s="94" t="s">
        <v>78</v>
      </c>
      <c r="B18" s="37"/>
      <c r="C18" s="37"/>
      <c r="H18" s="38"/>
    </row>
    <row r="19" spans="1:12" s="2" customFormat="1" ht="15.75" hidden="1" outlineLevel="1">
      <c r="A19" s="94" t="s">
        <v>79</v>
      </c>
      <c r="B19" s="37"/>
      <c r="C19" s="37"/>
      <c r="H19" s="38"/>
    </row>
    <row r="20" spans="1:12" s="2" customFormat="1" ht="15.75" hidden="1" outlineLevel="1">
      <c r="A20" s="40" t="s">
        <v>80</v>
      </c>
      <c r="B20" s="37"/>
      <c r="C20" s="37"/>
      <c r="H20" s="38"/>
    </row>
    <row r="21" spans="1:12" s="2" customFormat="1" ht="32.1" hidden="1" customHeight="1" outlineLevel="1">
      <c r="A21" s="36" t="s">
        <v>81</v>
      </c>
      <c r="B21" s="37"/>
      <c r="C21" s="37"/>
      <c r="H21" s="38"/>
    </row>
    <row r="22" spans="1:12" s="2" customFormat="1" ht="29.25" customHeight="1" collapsed="1">
      <c r="A22" s="83" t="s">
        <v>82</v>
      </c>
      <c r="B22" s="37"/>
      <c r="C22" s="37"/>
      <c r="H22" s="38"/>
    </row>
    <row r="23" spans="1:12" s="98" customFormat="1" hidden="1" outlineLevel="1">
      <c r="A23" s="95" t="s">
        <v>83</v>
      </c>
      <c r="B23" s="96"/>
      <c r="C23" s="96"/>
      <c r="D23" s="96"/>
      <c r="E23" s="96"/>
      <c r="F23" s="96"/>
      <c r="G23" s="96"/>
      <c r="H23" s="96"/>
      <c r="I23" s="96"/>
      <c r="J23" s="96"/>
      <c r="K23" s="97"/>
    </row>
    <row r="24" spans="1:12" s="98" customFormat="1" hidden="1" outlineLevel="1">
      <c r="A24" s="99" t="s">
        <v>84</v>
      </c>
      <c r="K24" s="100"/>
    </row>
    <row r="25" spans="1:12" s="98" customFormat="1" hidden="1" outlineLevel="1">
      <c r="A25" s="99" t="s">
        <v>85</v>
      </c>
      <c r="K25" s="100"/>
    </row>
    <row r="26" spans="1:12" s="98" customFormat="1" ht="31.5" hidden="1" customHeight="1" outlineLevel="1">
      <c r="A26" s="101"/>
      <c r="I26" s="102"/>
      <c r="K26" s="100"/>
    </row>
    <row r="27" spans="1:12" s="98" customFormat="1" hidden="1" outlineLevel="1">
      <c r="A27" s="101"/>
      <c r="I27" s="103"/>
      <c r="J27" s="104"/>
      <c r="K27" s="100"/>
    </row>
    <row r="28" spans="1:12" s="115" customFormat="1" ht="94.15" hidden="1" customHeight="1" outlineLevel="1">
      <c r="A28" s="105"/>
      <c r="B28" s="106" t="s">
        <v>86</v>
      </c>
      <c r="C28" s="106" t="s">
        <v>87</v>
      </c>
      <c r="D28" s="107" t="s">
        <v>88</v>
      </c>
      <c r="E28" s="108" t="s">
        <v>89</v>
      </c>
      <c r="F28" s="109" t="s">
        <v>90</v>
      </c>
      <c r="G28" s="110" t="s">
        <v>91</v>
      </c>
      <c r="H28" s="111" t="s">
        <v>92</v>
      </c>
      <c r="I28" s="112" t="s">
        <v>93</v>
      </c>
      <c r="J28" s="113" t="s">
        <v>94</v>
      </c>
      <c r="K28" s="114" t="s">
        <v>95</v>
      </c>
    </row>
    <row r="29" spans="1:12" s="98" customFormat="1" hidden="1" outlineLevel="1">
      <c r="A29" s="116" t="s">
        <v>96</v>
      </c>
      <c r="B29" s="117" t="s">
        <v>97</v>
      </c>
      <c r="C29" s="117" t="s">
        <v>98</v>
      </c>
      <c r="D29" s="118">
        <f>150000/8</f>
        <v>18750</v>
      </c>
      <c r="E29" s="119" t="s">
        <v>99</v>
      </c>
      <c r="F29" s="119">
        <f>700*0.227</f>
        <v>158.9</v>
      </c>
      <c r="G29" s="119" t="s">
        <v>100</v>
      </c>
      <c r="H29" s="120">
        <f>F29*D29/1000</f>
        <v>2979.375</v>
      </c>
      <c r="I29" s="121">
        <v>1</v>
      </c>
      <c r="J29" s="121">
        <f>H29*8*I29</f>
        <v>23835</v>
      </c>
      <c r="K29" s="122">
        <f>H29*I29*30</f>
        <v>89381.25</v>
      </c>
      <c r="L29" s="101"/>
    </row>
    <row r="30" spans="1:12" s="98" customFormat="1" hidden="1" outlineLevel="1">
      <c r="A30" s="116" t="s">
        <v>101</v>
      </c>
      <c r="B30" s="117" t="s">
        <v>102</v>
      </c>
      <c r="C30" s="117" t="s">
        <v>98</v>
      </c>
      <c r="D30" s="118">
        <f>150000/8</f>
        <v>18750</v>
      </c>
      <c r="E30" s="119" t="s">
        <v>99</v>
      </c>
      <c r="F30" s="119">
        <v>1300</v>
      </c>
      <c r="G30" s="119" t="s">
        <v>100</v>
      </c>
      <c r="H30" s="120">
        <f>F30*D30/1000</f>
        <v>24375</v>
      </c>
      <c r="I30" s="121">
        <v>1</v>
      </c>
      <c r="J30" s="121">
        <f>H30*8*I30</f>
        <v>195000</v>
      </c>
      <c r="K30" s="122">
        <f>H30*I30*30</f>
        <v>731250</v>
      </c>
      <c r="L30" s="101"/>
    </row>
    <row r="31" spans="1:12" s="98" customFormat="1" ht="46.5" hidden="1" customHeight="1" outlineLevel="1">
      <c r="A31" s="116"/>
      <c r="B31" s="123"/>
      <c r="D31" s="124"/>
      <c r="E31" s="125"/>
      <c r="F31" s="125"/>
      <c r="G31" s="125"/>
      <c r="H31" s="126"/>
      <c r="I31" s="127"/>
      <c r="J31" s="127">
        <f>J29-J30</f>
        <v>-171165</v>
      </c>
      <c r="K31" s="128">
        <f>K29-K30</f>
        <v>-641868.75</v>
      </c>
    </row>
    <row r="32" spans="1:12" s="98" customFormat="1" hidden="1" outlineLevel="1">
      <c r="A32" s="332" t="s">
        <v>103</v>
      </c>
      <c r="B32" s="98" t="s">
        <v>104</v>
      </c>
      <c r="D32" s="124"/>
      <c r="E32" s="125"/>
      <c r="F32" s="125"/>
      <c r="G32" s="125"/>
      <c r="H32" s="126"/>
      <c r="I32" s="129"/>
      <c r="J32" s="126"/>
      <c r="K32" s="130"/>
    </row>
    <row r="33" spans="1:12" s="98" customFormat="1" hidden="1" outlineLevel="1">
      <c r="A33" s="332"/>
      <c r="B33" s="98" t="s">
        <v>105</v>
      </c>
      <c r="D33" s="124"/>
      <c r="E33" s="125"/>
      <c r="F33" s="125"/>
      <c r="G33" s="125"/>
      <c r="H33" s="126"/>
      <c r="I33" s="131"/>
      <c r="J33" s="126"/>
      <c r="K33" s="130"/>
    </row>
    <row r="34" spans="1:12" s="98" customFormat="1" hidden="1" outlineLevel="1">
      <c r="A34" s="333"/>
      <c r="B34" s="335" t="s">
        <v>106</v>
      </c>
      <c r="C34" s="335"/>
      <c r="D34" s="336"/>
      <c r="E34" s="336"/>
      <c r="F34" s="336"/>
      <c r="G34" s="336"/>
      <c r="H34" s="336"/>
      <c r="I34" s="336"/>
      <c r="J34" s="336"/>
      <c r="K34" s="134"/>
    </row>
    <row r="35" spans="1:12" s="98" customFormat="1" hidden="1" outlineLevel="1">
      <c r="A35" s="333"/>
      <c r="B35" s="336"/>
      <c r="C35" s="336"/>
      <c r="D35" s="336"/>
      <c r="E35" s="336"/>
      <c r="F35" s="336"/>
      <c r="G35" s="336"/>
      <c r="H35" s="336"/>
      <c r="I35" s="336"/>
      <c r="J35" s="336"/>
      <c r="K35" s="134"/>
    </row>
    <row r="36" spans="1:12" s="98" customFormat="1" hidden="1" outlineLevel="1">
      <c r="A36" s="333"/>
      <c r="B36" s="336"/>
      <c r="C36" s="336"/>
      <c r="D36" s="336"/>
      <c r="E36" s="336"/>
      <c r="F36" s="336"/>
      <c r="G36" s="336"/>
      <c r="H36" s="336"/>
      <c r="I36" s="336"/>
      <c r="J36" s="336"/>
      <c r="K36" s="134"/>
    </row>
    <row r="37" spans="1:12" s="98" customFormat="1" hidden="1" outlineLevel="1">
      <c r="A37" s="333"/>
      <c r="B37" s="336"/>
      <c r="C37" s="336"/>
      <c r="D37" s="336"/>
      <c r="E37" s="336"/>
      <c r="F37" s="336"/>
      <c r="G37" s="336"/>
      <c r="H37" s="336"/>
      <c r="I37" s="336"/>
      <c r="J37" s="336"/>
      <c r="K37" s="134"/>
    </row>
    <row r="38" spans="1:12" ht="37.9" hidden="1" customHeight="1" outlineLevel="1" thickBot="1">
      <c r="A38" s="334"/>
      <c r="B38" s="337"/>
      <c r="C38" s="337"/>
      <c r="D38" s="337"/>
      <c r="E38" s="337"/>
      <c r="F38" s="337"/>
      <c r="G38" s="337"/>
      <c r="H38" s="337"/>
      <c r="I38" s="337"/>
      <c r="J38" s="337"/>
      <c r="K38" s="135"/>
    </row>
    <row r="39" spans="1:12" ht="37.9" hidden="1" customHeight="1" outlineLevel="1">
      <c r="B39" s="136"/>
      <c r="H39" s="84"/>
      <c r="K39" s="136"/>
    </row>
    <row r="40" spans="1:12" ht="15.75" hidden="1" outlineLevel="1" thickBot="1"/>
    <row r="41" spans="1:12" ht="13.15" hidden="1" customHeight="1" outlineLevel="1">
      <c r="A41" s="95" t="s">
        <v>107</v>
      </c>
      <c r="B41" s="96"/>
      <c r="C41" s="96"/>
      <c r="D41" s="96"/>
      <c r="E41" s="96"/>
      <c r="F41" s="96"/>
      <c r="G41" s="96"/>
      <c r="H41" s="96"/>
      <c r="I41" s="96"/>
      <c r="J41" s="96"/>
      <c r="K41" s="96"/>
      <c r="L41" s="132"/>
    </row>
    <row r="42" spans="1:12" ht="13.15" hidden="1" customHeight="1" outlineLevel="1">
      <c r="A42" s="99" t="s">
        <v>108</v>
      </c>
      <c r="B42" s="98"/>
      <c r="C42" s="98"/>
      <c r="D42" s="98"/>
      <c r="E42" s="98"/>
      <c r="F42" s="98"/>
      <c r="G42" s="98"/>
      <c r="H42" s="98"/>
      <c r="I42" s="98"/>
      <c r="J42" s="98"/>
      <c r="K42" s="100"/>
    </row>
    <row r="43" spans="1:12" ht="13.15" hidden="1" customHeight="1" outlineLevel="1">
      <c r="A43" s="99" t="s">
        <v>109</v>
      </c>
      <c r="B43" s="98"/>
      <c r="C43" s="98"/>
      <c r="D43" s="98"/>
      <c r="E43" s="98"/>
      <c r="F43" s="98"/>
      <c r="G43" s="98"/>
      <c r="H43" s="98"/>
      <c r="I43" s="98"/>
      <c r="J43" s="98"/>
      <c r="K43" s="100"/>
    </row>
    <row r="44" spans="1:12" ht="13.15" hidden="1" customHeight="1" outlineLevel="1">
      <c r="A44" s="101"/>
      <c r="B44" s="98"/>
      <c r="C44" s="98"/>
      <c r="D44" s="98"/>
      <c r="E44" s="98"/>
      <c r="F44" s="98"/>
      <c r="G44" s="98"/>
      <c r="H44" s="98"/>
      <c r="I44" s="102"/>
      <c r="J44" s="98"/>
      <c r="K44" s="100"/>
    </row>
    <row r="45" spans="1:12" ht="13.15" hidden="1" customHeight="1" outlineLevel="1">
      <c r="A45" s="101"/>
      <c r="B45" s="98"/>
      <c r="C45" s="98"/>
      <c r="D45" s="98"/>
      <c r="E45" s="98"/>
      <c r="F45" s="98"/>
      <c r="G45" s="98"/>
      <c r="H45" s="98"/>
      <c r="I45" s="102"/>
      <c r="J45" s="98"/>
      <c r="K45" s="100"/>
    </row>
    <row r="46" spans="1:12" ht="13.15" hidden="1" customHeight="1" outlineLevel="1">
      <c r="A46" s="101"/>
      <c r="B46" s="98"/>
      <c r="C46" s="98"/>
      <c r="D46" s="98"/>
      <c r="E46" s="98"/>
      <c r="F46" s="98"/>
      <c r="G46" s="98"/>
      <c r="H46" s="98"/>
      <c r="I46" s="103"/>
      <c r="J46" s="98"/>
      <c r="K46" s="137"/>
    </row>
    <row r="47" spans="1:12" ht="97.9" hidden="1" customHeight="1" outlineLevel="1">
      <c r="A47" s="105"/>
      <c r="B47" s="106" t="s">
        <v>86</v>
      </c>
      <c r="C47" s="106" t="s">
        <v>87</v>
      </c>
      <c r="D47" s="107" t="s">
        <v>110</v>
      </c>
      <c r="E47" s="108" t="s">
        <v>89</v>
      </c>
      <c r="F47" s="109" t="s">
        <v>90</v>
      </c>
      <c r="G47" s="110" t="s">
        <v>91</v>
      </c>
      <c r="H47" s="111" t="s">
        <v>111</v>
      </c>
      <c r="I47" s="138" t="str">
        <f>"Cumul BP sur un cycle commercial de 5 an (ici vente 500 bus)"</f>
        <v>Cumul BP sur un cycle commercial de 5 an (ici vente 500 bus)</v>
      </c>
      <c r="J47" s="139" t="s">
        <v>112</v>
      </c>
      <c r="K47" s="140" t="s">
        <v>113</v>
      </c>
    </row>
    <row r="48" spans="1:12" hidden="1" outlineLevel="1">
      <c r="A48" s="116" t="s">
        <v>96</v>
      </c>
      <c r="B48" s="117" t="s">
        <v>114</v>
      </c>
      <c r="C48" s="117" t="s">
        <v>115</v>
      </c>
      <c r="D48" s="118">
        <v>75000</v>
      </c>
      <c r="E48" s="119" t="s">
        <v>116</v>
      </c>
      <c r="F48" s="119">
        <v>5.9900000000000002E-2</v>
      </c>
      <c r="G48" s="119" t="s">
        <v>117</v>
      </c>
      <c r="H48" s="120">
        <f>F48*D48/1000</f>
        <v>4.4924999999999997</v>
      </c>
      <c r="I48" s="121">
        <v>250</v>
      </c>
      <c r="J48" s="121">
        <f>H48*I48*8</f>
        <v>8985</v>
      </c>
      <c r="K48" s="141">
        <f>H48*I48*15</f>
        <v>16846.875</v>
      </c>
    </row>
    <row r="49" spans="1:11" hidden="1" outlineLevel="1">
      <c r="A49" s="116"/>
      <c r="B49" s="117" t="s">
        <v>118</v>
      </c>
      <c r="C49" s="117" t="s">
        <v>119</v>
      </c>
      <c r="D49" s="118">
        <v>75000</v>
      </c>
      <c r="E49" s="119" t="s">
        <v>116</v>
      </c>
      <c r="F49" s="119">
        <v>0.42</v>
      </c>
      <c r="G49" s="119" t="s">
        <v>117</v>
      </c>
      <c r="H49" s="120">
        <f>F49*D49/1000</f>
        <v>31.5</v>
      </c>
      <c r="I49" s="121">
        <v>250</v>
      </c>
      <c r="J49" s="121">
        <f>H49*I49*8</f>
        <v>63000</v>
      </c>
      <c r="K49" s="141">
        <f>H49*I49*15</f>
        <v>118125</v>
      </c>
    </row>
    <row r="50" spans="1:11" hidden="1" outlineLevel="1">
      <c r="A50" s="116"/>
      <c r="B50" s="117" t="s">
        <v>120</v>
      </c>
      <c r="C50" s="117"/>
      <c r="D50" s="142"/>
      <c r="E50" s="119"/>
      <c r="F50" s="119"/>
      <c r="G50" s="119"/>
      <c r="H50" s="143"/>
      <c r="I50" s="144">
        <f>SUM(I48:I49)</f>
        <v>500</v>
      </c>
      <c r="J50" s="144">
        <f>SUM(J48:J49)</f>
        <v>71985</v>
      </c>
      <c r="K50" s="145">
        <f>SUM(K48:K49)</f>
        <v>134971.875</v>
      </c>
    </row>
    <row r="51" spans="1:11" hidden="1" outlineLevel="1">
      <c r="A51" s="116" t="s">
        <v>101</v>
      </c>
      <c r="B51" s="117" t="s">
        <v>121</v>
      </c>
      <c r="C51" s="117" t="s">
        <v>122</v>
      </c>
      <c r="D51" s="118">
        <v>22750</v>
      </c>
      <c r="E51" s="119" t="s">
        <v>123</v>
      </c>
      <c r="F51" s="119">
        <v>3.1</v>
      </c>
      <c r="G51" s="119" t="s">
        <v>124</v>
      </c>
      <c r="H51" s="120">
        <f>F51*D51/1000</f>
        <v>70.525000000000006</v>
      </c>
      <c r="I51" s="144">
        <v>500</v>
      </c>
      <c r="J51" s="144">
        <f>H51*8*I51</f>
        <v>282100</v>
      </c>
      <c r="K51" s="145">
        <f>H51*I51*15</f>
        <v>528937.5</v>
      </c>
    </row>
    <row r="52" spans="1:11" ht="104.45" hidden="1" customHeight="1" outlineLevel="1">
      <c r="A52" s="116"/>
      <c r="B52" s="98"/>
      <c r="C52" s="98"/>
      <c r="D52" s="124"/>
      <c r="E52" s="125"/>
      <c r="F52" s="125"/>
      <c r="G52" s="125"/>
      <c r="H52" s="146"/>
      <c r="I52" s="180"/>
      <c r="J52" s="127">
        <f>J50-J51</f>
        <v>-210115</v>
      </c>
      <c r="K52" s="147">
        <f>K50-K51</f>
        <v>-393965.625</v>
      </c>
    </row>
    <row r="53" spans="1:11" ht="14.45" hidden="1" customHeight="1" outlineLevel="1">
      <c r="A53" s="332" t="s">
        <v>103</v>
      </c>
      <c r="B53" s="338" t="s">
        <v>125</v>
      </c>
      <c r="C53" s="338"/>
      <c r="D53" s="338"/>
      <c r="E53" s="338"/>
      <c r="F53" s="338"/>
      <c r="G53" s="338"/>
      <c r="H53" s="338"/>
      <c r="I53" s="338"/>
      <c r="J53" s="338"/>
      <c r="K53" s="148"/>
    </row>
    <row r="54" spans="1:11" hidden="1" outlineLevel="1">
      <c r="A54" s="332"/>
      <c r="B54" s="338"/>
      <c r="C54" s="338"/>
      <c r="D54" s="338"/>
      <c r="E54" s="338"/>
      <c r="F54" s="338"/>
      <c r="G54" s="338"/>
      <c r="H54" s="338"/>
      <c r="I54" s="338"/>
      <c r="J54" s="338"/>
      <c r="K54" s="148"/>
    </row>
    <row r="55" spans="1:11" hidden="1" outlineLevel="1">
      <c r="A55" s="332"/>
      <c r="B55" s="338"/>
      <c r="C55" s="338"/>
      <c r="D55" s="338"/>
      <c r="E55" s="338"/>
      <c r="F55" s="338"/>
      <c r="G55" s="338"/>
      <c r="H55" s="338"/>
      <c r="I55" s="338"/>
      <c r="J55" s="338"/>
      <c r="K55" s="148"/>
    </row>
    <row r="56" spans="1:11" hidden="1" outlineLevel="1">
      <c r="A56" s="332"/>
      <c r="B56" s="338"/>
      <c r="C56" s="338"/>
      <c r="D56" s="338"/>
      <c r="E56" s="338"/>
      <c r="F56" s="338"/>
      <c r="G56" s="338"/>
      <c r="H56" s="338"/>
      <c r="I56" s="338"/>
      <c r="J56" s="338"/>
      <c r="K56" s="148"/>
    </row>
    <row r="57" spans="1:11" hidden="1" outlineLevel="1">
      <c r="A57" s="332"/>
      <c r="B57" s="338"/>
      <c r="C57" s="338"/>
      <c r="D57" s="338"/>
      <c r="E57" s="338"/>
      <c r="F57" s="338"/>
      <c r="G57" s="338"/>
      <c r="H57" s="338"/>
      <c r="I57" s="338"/>
      <c r="J57" s="338"/>
      <c r="K57" s="148"/>
    </row>
    <row r="58" spans="1:11" ht="14.45" hidden="1" customHeight="1" outlineLevel="1">
      <c r="A58" s="333"/>
      <c r="B58" s="335" t="s">
        <v>126</v>
      </c>
      <c r="C58" s="335"/>
      <c r="D58" s="335"/>
      <c r="E58" s="335"/>
      <c r="F58" s="335"/>
      <c r="G58" s="335"/>
      <c r="H58" s="335"/>
      <c r="I58" s="335"/>
      <c r="J58" s="335"/>
      <c r="K58" s="148"/>
    </row>
    <row r="59" spans="1:11" hidden="1" outlineLevel="1">
      <c r="A59" s="333"/>
      <c r="B59" s="335"/>
      <c r="C59" s="335"/>
      <c r="D59" s="335"/>
      <c r="E59" s="335"/>
      <c r="F59" s="335"/>
      <c r="G59" s="335"/>
      <c r="H59" s="335"/>
      <c r="I59" s="335"/>
      <c r="J59" s="335"/>
      <c r="K59" s="148"/>
    </row>
    <row r="60" spans="1:11" hidden="1" outlineLevel="1">
      <c r="A60" s="333"/>
      <c r="B60" s="335"/>
      <c r="C60" s="335"/>
      <c r="D60" s="335"/>
      <c r="E60" s="335"/>
      <c r="F60" s="335"/>
      <c r="G60" s="335"/>
      <c r="H60" s="335"/>
      <c r="I60" s="335"/>
      <c r="J60" s="335"/>
      <c r="K60" s="148"/>
    </row>
    <row r="61" spans="1:11" hidden="1" outlineLevel="1">
      <c r="A61" s="333"/>
      <c r="B61" s="335"/>
      <c r="C61" s="335"/>
      <c r="D61" s="335"/>
      <c r="E61" s="335"/>
      <c r="F61" s="335"/>
      <c r="G61" s="335"/>
      <c r="H61" s="335"/>
      <c r="I61" s="335"/>
      <c r="J61" s="335"/>
      <c r="K61" s="148"/>
    </row>
    <row r="62" spans="1:11" hidden="1" outlineLevel="1">
      <c r="A62" s="333"/>
      <c r="B62" s="335"/>
      <c r="C62" s="335"/>
      <c r="D62" s="335"/>
      <c r="E62" s="335"/>
      <c r="F62" s="335"/>
      <c r="G62" s="335"/>
      <c r="H62" s="335"/>
      <c r="I62" s="335"/>
      <c r="J62" s="335"/>
      <c r="K62" s="148"/>
    </row>
    <row r="63" spans="1:11" hidden="1" outlineLevel="1">
      <c r="A63" s="333"/>
      <c r="B63" s="335"/>
      <c r="C63" s="335"/>
      <c r="D63" s="335"/>
      <c r="E63" s="335"/>
      <c r="F63" s="335"/>
      <c r="G63" s="335"/>
      <c r="H63" s="335"/>
      <c r="I63" s="335"/>
      <c r="J63" s="335"/>
      <c r="K63" s="148"/>
    </row>
    <row r="64" spans="1:11" ht="34.15" hidden="1" customHeight="1" outlineLevel="1" thickBot="1">
      <c r="A64" s="334"/>
      <c r="B64" s="339"/>
      <c r="C64" s="339"/>
      <c r="D64" s="339"/>
      <c r="E64" s="339"/>
      <c r="F64" s="339"/>
      <c r="G64" s="339"/>
      <c r="H64" s="339"/>
      <c r="I64" s="339"/>
      <c r="J64" s="339"/>
      <c r="K64" s="149"/>
    </row>
    <row r="65" spans="1:11" hidden="1" outlineLevel="1">
      <c r="H65" s="84"/>
      <c r="J65" s="136"/>
      <c r="K65" s="136"/>
    </row>
    <row r="66" spans="1:11" collapsed="1">
      <c r="H66" s="84"/>
    </row>
    <row r="67" spans="1:11" ht="26.25">
      <c r="A67" s="150" t="s">
        <v>127</v>
      </c>
      <c r="B67" s="151"/>
      <c r="C67" s="151"/>
      <c r="D67" s="151"/>
      <c r="E67" s="151"/>
      <c r="F67" s="151"/>
      <c r="G67" s="151"/>
      <c r="H67" s="152"/>
      <c r="I67" s="151"/>
    </row>
    <row r="69" spans="1:11" s="19" customFormat="1" ht="60">
      <c r="A69" s="214" t="s">
        <v>128</v>
      </c>
      <c r="B69" s="220"/>
      <c r="C69" s="84"/>
      <c r="D69" s="221" t="s">
        <v>129</v>
      </c>
      <c r="E69" s="182"/>
      <c r="F69" s="84"/>
      <c r="G69" s="84"/>
      <c r="H69" s="84"/>
    </row>
    <row r="70" spans="1:11" ht="15.75" customHeight="1"/>
    <row r="71" spans="1:11" ht="37.5" customHeight="1">
      <c r="A71" s="218" t="s">
        <v>130</v>
      </c>
      <c r="B71" s="219"/>
      <c r="C71" s="217" t="s">
        <v>131</v>
      </c>
    </row>
    <row r="72" spans="1:11">
      <c r="B72" s="186"/>
      <c r="C72" s="187"/>
    </row>
    <row r="73" spans="1:11" ht="27.75" customHeight="1"/>
    <row r="74" spans="1:11" ht="54.75" customHeight="1">
      <c r="A74" s="209" t="s">
        <v>132</v>
      </c>
      <c r="B74" s="278">
        <f>J89-J99</f>
        <v>0</v>
      </c>
      <c r="C74" s="181" t="s">
        <v>133</v>
      </c>
      <c r="D74" s="184" t="str">
        <f>"sur 8 années d'exploitation ou d'utilisation"</f>
        <v>sur 8 années d'exploitation ou d'utilisation</v>
      </c>
      <c r="E74" s="185"/>
      <c r="F74" s="280">
        <f>B74/8</f>
        <v>0</v>
      </c>
      <c r="G74" s="181" t="s">
        <v>134</v>
      </c>
      <c r="H74" s="183" t="str">
        <f>"sur 1 années d'exploitation ou d'utilisation"</f>
        <v>sur 1 années d'exploitation ou d'utilisation</v>
      </c>
      <c r="I74" s="182"/>
    </row>
    <row r="75" spans="1:11" ht="35.25" customHeight="1">
      <c r="A75" s="209" t="s">
        <v>135</v>
      </c>
      <c r="B75" s="279">
        <f>K89-K99</f>
        <v>0</v>
      </c>
      <c r="C75" s="210" t="s">
        <v>133</v>
      </c>
      <c r="D75" s="211" t="s">
        <v>136</v>
      </c>
      <c r="E75" s="212"/>
      <c r="F75" s="31"/>
      <c r="G75" s="190"/>
      <c r="H75" s="31"/>
      <c r="I75" s="19"/>
    </row>
    <row r="76" spans="1:11" ht="30">
      <c r="A76" s="209" t="s">
        <v>137</v>
      </c>
      <c r="B76" s="280">
        <f>IFERROR(+F74/'Indicateurs socles - autres'!C48,0)</f>
        <v>0</v>
      </c>
      <c r="C76" s="181" t="s">
        <v>134</v>
      </c>
      <c r="D76" s="183" t="str">
        <f>"sur 1 années d'exploitation ou d'utilisation"</f>
        <v>sur 1 années d'exploitation ou d'utilisation</v>
      </c>
      <c r="E76" s="212"/>
      <c r="F76" s="31"/>
      <c r="G76" s="190"/>
      <c r="H76" s="31"/>
      <c r="I76" s="19"/>
    </row>
    <row r="77" spans="1:11" ht="24" customHeight="1"/>
    <row r="78" spans="1:11" ht="64.150000000000006" customHeight="1">
      <c r="A78" s="213" t="s">
        <v>138</v>
      </c>
      <c r="B78" s="330"/>
      <c r="C78" s="330"/>
      <c r="D78" s="330"/>
      <c r="E78" s="330"/>
      <c r="F78" s="330"/>
      <c r="G78" s="330"/>
      <c r="H78" s="330"/>
      <c r="I78" s="331"/>
    </row>
    <row r="79" spans="1:11" s="153" customFormat="1" ht="27.6" customHeight="1">
      <c r="A79" s="84"/>
      <c r="B79" s="84"/>
      <c r="C79" s="84"/>
      <c r="D79" s="84"/>
      <c r="E79" s="84"/>
      <c r="F79" s="84"/>
      <c r="G79" s="84"/>
      <c r="H79" s="85"/>
      <c r="I79" s="84"/>
    </row>
    <row r="80" spans="1:11" ht="61.15" customHeight="1">
      <c r="A80" s="215" t="s">
        <v>139</v>
      </c>
      <c r="B80" s="326"/>
      <c r="C80" s="327"/>
      <c r="D80" s="327"/>
      <c r="E80" s="327"/>
      <c r="F80" s="327"/>
      <c r="G80" s="327"/>
      <c r="H80" s="327"/>
      <c r="I80" s="328"/>
    </row>
    <row r="81" spans="1:12" ht="42" customHeight="1">
      <c r="I81" s="103"/>
    </row>
    <row r="82" spans="1:12" ht="120">
      <c r="A82" s="153"/>
      <c r="B82" s="242" t="s">
        <v>140</v>
      </c>
      <c r="C82" s="243" t="s">
        <v>141</v>
      </c>
      <c r="D82" s="244" t="s">
        <v>142</v>
      </c>
      <c r="E82" s="243" t="s">
        <v>89</v>
      </c>
      <c r="F82" s="245" t="s">
        <v>90</v>
      </c>
      <c r="G82" s="246" t="s">
        <v>91</v>
      </c>
      <c r="H82" s="247" t="s">
        <v>143</v>
      </c>
      <c r="I82" s="248" t="s">
        <v>144</v>
      </c>
      <c r="J82" s="249" t="s">
        <v>145</v>
      </c>
      <c r="K82" s="250" t="s">
        <v>146</v>
      </c>
    </row>
    <row r="83" spans="1:12">
      <c r="B83" s="222"/>
      <c r="C83" s="223"/>
      <c r="D83" s="224"/>
      <c r="E83" s="225"/>
      <c r="F83" s="226"/>
      <c r="G83" s="227"/>
      <c r="H83" s="228">
        <f>D83*F83</f>
        <v>0</v>
      </c>
      <c r="I83" s="229"/>
      <c r="J83" s="230">
        <f>H83*I83*8</f>
        <v>0</v>
      </c>
      <c r="K83" s="232">
        <f>H83*I83*B71</f>
        <v>0</v>
      </c>
    </row>
    <row r="84" spans="1:12">
      <c r="B84" s="231"/>
      <c r="C84" s="154"/>
      <c r="D84" s="156"/>
      <c r="E84" s="157"/>
      <c r="F84" s="157"/>
      <c r="G84" s="157"/>
      <c r="H84" s="155">
        <f t="shared" ref="H84:H88" si="0">D84*F84</f>
        <v>0</v>
      </c>
      <c r="I84" s="157"/>
      <c r="J84" s="158">
        <f t="shared" ref="J84:J88" si="1">H84*I84*8</f>
        <v>0</v>
      </c>
      <c r="K84" s="232">
        <f>H84*I84*B71</f>
        <v>0</v>
      </c>
    </row>
    <row r="85" spans="1:12" ht="14.45" customHeight="1">
      <c r="B85" s="233"/>
      <c r="C85" s="154"/>
      <c r="D85" s="159"/>
      <c r="E85" s="160"/>
      <c r="F85" s="160"/>
      <c r="G85" s="160"/>
      <c r="H85" s="155">
        <f t="shared" si="0"/>
        <v>0</v>
      </c>
      <c r="I85" s="160"/>
      <c r="J85" s="161">
        <f t="shared" si="1"/>
        <v>0</v>
      </c>
      <c r="K85" s="232">
        <f>H85*I85*B71</f>
        <v>0</v>
      </c>
    </row>
    <row r="86" spans="1:12">
      <c r="B86" s="233"/>
      <c r="C86" s="154"/>
      <c r="D86" s="159"/>
      <c r="E86" s="160"/>
      <c r="F86" s="160"/>
      <c r="G86" s="160"/>
      <c r="H86" s="155">
        <f t="shared" si="0"/>
        <v>0</v>
      </c>
      <c r="I86" s="160"/>
      <c r="J86" s="161">
        <f t="shared" si="1"/>
        <v>0</v>
      </c>
      <c r="K86" s="232">
        <f>H86*I86*B71</f>
        <v>0</v>
      </c>
    </row>
    <row r="87" spans="1:12" ht="16.149999999999999" customHeight="1">
      <c r="B87" s="234"/>
      <c r="C87" s="162"/>
      <c r="D87" s="156"/>
      <c r="E87" s="157"/>
      <c r="F87" s="157"/>
      <c r="G87" s="157"/>
      <c r="H87" s="155">
        <f t="shared" si="0"/>
        <v>0</v>
      </c>
      <c r="I87" s="163"/>
      <c r="J87" s="161">
        <f t="shared" si="1"/>
        <v>0</v>
      </c>
      <c r="K87" s="232">
        <f>H87*I87*B71</f>
        <v>0</v>
      </c>
    </row>
    <row r="88" spans="1:12" ht="13.9" customHeight="1">
      <c r="B88" s="235"/>
      <c r="C88" s="236"/>
      <c r="D88" s="237"/>
      <c r="E88" s="236"/>
      <c r="F88" s="236"/>
      <c r="G88" s="236"/>
      <c r="H88" s="238">
        <f t="shared" si="0"/>
        <v>0</v>
      </c>
      <c r="I88" s="239"/>
      <c r="J88" s="240">
        <f t="shared" si="1"/>
        <v>0</v>
      </c>
      <c r="K88" s="241">
        <f>H88*I88*B71</f>
        <v>0</v>
      </c>
    </row>
    <row r="89" spans="1:12" ht="18.75">
      <c r="G89" s="84" t="s">
        <v>147</v>
      </c>
      <c r="H89" s="274">
        <f>SUM(H83:H88)</f>
        <v>0</v>
      </c>
      <c r="I89" s="271" t="s">
        <v>148</v>
      </c>
      <c r="J89" s="272">
        <f>SUM(J83:J88)</f>
        <v>0</v>
      </c>
      <c r="K89" s="273">
        <f>SUM(K83:K88)</f>
        <v>0</v>
      </c>
      <c r="L89" s="133"/>
    </row>
    <row r="90" spans="1:12" ht="31.5" customHeight="1">
      <c r="I90" s="165"/>
    </row>
    <row r="91" spans="1:12" ht="67.900000000000006" customHeight="1">
      <c r="A91" s="215" t="s">
        <v>149</v>
      </c>
      <c r="B91" s="329"/>
      <c r="C91" s="330"/>
      <c r="D91" s="330"/>
      <c r="E91" s="330"/>
      <c r="F91" s="330"/>
      <c r="G91" s="330"/>
      <c r="H91" s="330"/>
      <c r="I91" s="331"/>
    </row>
    <row r="92" spans="1:12" ht="48.6" customHeight="1">
      <c r="H92" s="84"/>
      <c r="I92" s="103"/>
    </row>
    <row r="93" spans="1:12" ht="90">
      <c r="B93" s="242" t="s">
        <v>150</v>
      </c>
      <c r="C93" s="251" t="s">
        <v>151</v>
      </c>
      <c r="D93" s="244" t="s">
        <v>142</v>
      </c>
      <c r="E93" s="251" t="s">
        <v>89</v>
      </c>
      <c r="F93" s="252" t="s">
        <v>90</v>
      </c>
      <c r="G93" s="253" t="s">
        <v>91</v>
      </c>
      <c r="H93" s="247" t="s">
        <v>152</v>
      </c>
      <c r="I93" s="254" t="str">
        <f>"Mêmes hypothèses de vente que la solution étudiée pour le projet (sur un cycle commercial de 5 ans)"</f>
        <v>Mêmes hypothèses de vente que la solution étudiée pour le projet (sur un cycle commercial de 5 ans)</v>
      </c>
      <c r="J93" s="255" t="s">
        <v>153</v>
      </c>
      <c r="K93" s="250" t="s">
        <v>146</v>
      </c>
    </row>
    <row r="94" spans="1:12">
      <c r="B94" s="256"/>
      <c r="C94" s="257"/>
      <c r="D94" s="258"/>
      <c r="E94" s="259"/>
      <c r="F94" s="260"/>
      <c r="G94" s="261"/>
      <c r="H94" s="257">
        <f>D94*F94</f>
        <v>0</v>
      </c>
      <c r="I94" s="257"/>
      <c r="J94" s="262">
        <f>H94*I94*8</f>
        <v>0</v>
      </c>
      <c r="K94" s="264">
        <f>H94*I94*B71</f>
        <v>0</v>
      </c>
    </row>
    <row r="95" spans="1:12">
      <c r="B95" s="263"/>
      <c r="C95" s="160"/>
      <c r="D95" s="167"/>
      <c r="E95" s="168"/>
      <c r="F95" s="169"/>
      <c r="G95" s="166"/>
      <c r="H95" s="160">
        <f t="shared" ref="H95:H98" si="2">D95*F95</f>
        <v>0</v>
      </c>
      <c r="I95" s="160"/>
      <c r="J95" s="164">
        <f>H95*I95*8</f>
        <v>0</v>
      </c>
      <c r="K95" s="264">
        <f>H95*I95*8</f>
        <v>0</v>
      </c>
    </row>
    <row r="96" spans="1:12">
      <c r="B96" s="234"/>
      <c r="C96" s="160"/>
      <c r="D96" s="156"/>
      <c r="E96" s="157"/>
      <c r="F96" s="157"/>
      <c r="G96" s="160"/>
      <c r="H96" s="160">
        <f t="shared" si="2"/>
        <v>0</v>
      </c>
      <c r="I96" s="160"/>
      <c r="J96" s="164">
        <f>H96*I96*8</f>
        <v>0</v>
      </c>
      <c r="K96" s="264">
        <f>H96*I96*8</f>
        <v>0</v>
      </c>
    </row>
    <row r="97" spans="1:11" ht="12" customHeight="1">
      <c r="B97" s="265"/>
      <c r="C97" s="160"/>
      <c r="D97" s="159"/>
      <c r="E97" s="160"/>
      <c r="F97" s="160"/>
      <c r="G97" s="160"/>
      <c r="H97" s="160">
        <f t="shared" si="2"/>
        <v>0</v>
      </c>
      <c r="I97" s="160"/>
      <c r="J97" s="170">
        <f>H97*I97*8</f>
        <v>0</v>
      </c>
      <c r="K97" s="266">
        <f>H97*I97*8</f>
        <v>0</v>
      </c>
    </row>
    <row r="98" spans="1:11">
      <c r="B98" s="267"/>
      <c r="C98" s="236"/>
      <c r="D98" s="268"/>
      <c r="E98" s="236"/>
      <c r="F98" s="236"/>
      <c r="G98" s="236"/>
      <c r="H98" s="236">
        <f t="shared" si="2"/>
        <v>0</v>
      </c>
      <c r="I98" s="236"/>
      <c r="J98" s="269">
        <f>H98*I98*8</f>
        <v>0</v>
      </c>
      <c r="K98" s="270">
        <f>H98*I98*8</f>
        <v>0</v>
      </c>
    </row>
    <row r="99" spans="1:11" ht="18.75">
      <c r="A99" s="165"/>
      <c r="B99" s="165"/>
      <c r="C99" s="165"/>
      <c r="D99" s="165"/>
      <c r="E99" s="165"/>
      <c r="F99" s="165"/>
      <c r="G99" s="165"/>
      <c r="H99" s="275">
        <f>SUM(H94:H98)</f>
        <v>0</v>
      </c>
      <c r="I99" s="271" t="s">
        <v>148</v>
      </c>
      <c r="J99" s="272">
        <f>SUM(J94:J98)</f>
        <v>0</v>
      </c>
      <c r="K99" s="273">
        <f>SUM(K94:K98)</f>
        <v>0</v>
      </c>
    </row>
    <row r="100" spans="1:11" ht="25.5" customHeight="1"/>
    <row r="101" spans="1:11" ht="62.45" customHeight="1">
      <c r="A101" s="216" t="s">
        <v>154</v>
      </c>
      <c r="B101" s="329"/>
      <c r="C101" s="330"/>
      <c r="D101" s="330"/>
      <c r="E101" s="330"/>
      <c r="F101" s="330"/>
      <c r="G101" s="330"/>
      <c r="H101" s="330"/>
      <c r="I101" s="331"/>
    </row>
  </sheetData>
  <mergeCells count="9">
    <mergeCell ref="B80:I80"/>
    <mergeCell ref="B91:I91"/>
    <mergeCell ref="B101:I101"/>
    <mergeCell ref="A32:A38"/>
    <mergeCell ref="B34:J38"/>
    <mergeCell ref="A53:A64"/>
    <mergeCell ref="B53:J57"/>
    <mergeCell ref="B58:J64"/>
    <mergeCell ref="B78:I78"/>
  </mergeCells>
  <conditionalFormatting sqref="B69">
    <cfRule type="containsBlanks" dxfId="4" priority="2">
      <formula>LEN(TRIM(B69))=0</formula>
    </cfRule>
  </conditionalFormatting>
  <conditionalFormatting sqref="B78:C78">
    <cfRule type="containsBlanks" dxfId="3" priority="5">
      <formula>LEN(TRIM(B78))=0</formula>
    </cfRule>
  </conditionalFormatting>
  <conditionalFormatting sqref="B80:C80 B101:C101">
    <cfRule type="containsBlanks" dxfId="2" priority="4">
      <formula>LEN(TRIM(B80))=0</formula>
    </cfRule>
  </conditionalFormatting>
  <conditionalFormatting sqref="B91:C91">
    <cfRule type="containsBlanks" dxfId="1" priority="3">
      <formula>LEN(TRIM(B91))=0</formula>
    </cfRule>
  </conditionalFormatting>
  <conditionalFormatting sqref="E69">
    <cfRule type="containsBlanks" dxfId="0" priority="1">
      <formula>LEN(TRIM(E69))=0</formula>
    </cfRule>
  </conditionalFormatting>
  <dataValidations count="9">
    <dataValidation allowBlank="1" showErrorMessage="1" prompt="_x000a_" sqref="B83:B88"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8:I78" xr:uid="{02D4687D-5962-4FED-B15B-FA163501A436}"/>
    <dataValidation allowBlank="1" showInputMessage="1" showErrorMessage="1" prompt="T CO2eq évitées en cas de réalisation du business plan, en cumul à 5 ans post projet" sqref="J93 I82:J82" xr:uid="{B0FB7350-8517-4AF5-A3BB-47137ECCF7EC}"/>
    <dataValidation allowBlank="1" showErrorMessage="1" sqref="I47:J47 H29 B94:B98" xr:uid="{B3864A67-5F0B-4245-9671-F9850156EC87}"/>
    <dataValidation allowBlank="1" showInputMessage="1" showErrorMessage="1" prompt="Flux de gaz, matière, d'énergie, etc., qui sera traduit ensuite en émissions de GES par l'intermédiaire des facteurs d'émissions_x000a_" sqref="C83:C88 C94:C98" xr:uid="{13AD8F94-CFAD-4DCC-B24A-6D7986AEB5BE}"/>
    <dataValidation allowBlank="1" showInputMessage="1" showErrorMessage="1" prompt="Solution faisant l'objet de l'aide dans le cadre du projet" sqref="B80:C80" xr:uid="{CC6BB853-749A-43FF-9F8D-E0CE05F4B88D}"/>
    <dataValidation allowBlank="1" showInputMessage="1" showErrorMessage="1" prompt="- Solution la plus probable mise en œuvre en l'absence d'innovation, ou_x000a_- Situation actuelle" sqref="B91:C91"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101:C101"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 ref="D69" r:id="rId6" xr:uid="{7561AD58-8F0D-407D-8E70-0AF47B4F6D81}"/>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57"/>
  <sheetViews>
    <sheetView showGridLines="0" zoomScale="80" zoomScaleNormal="80" workbookViewId="0">
      <selection activeCell="E22" sqref="E22:N24"/>
    </sheetView>
  </sheetViews>
  <sheetFormatPr baseColWidth="10" defaultColWidth="10.85546875" defaultRowHeight="15.75"/>
  <cols>
    <col min="1" max="1" width="3.7109375" style="42" customWidth="1"/>
    <col min="2" max="2" width="63.5703125" style="42" customWidth="1"/>
    <col min="3" max="3" width="39" style="42" customWidth="1"/>
    <col min="4" max="4" width="2.42578125" style="42" customWidth="1"/>
    <col min="5" max="14" width="13.42578125" style="42" customWidth="1"/>
    <col min="15" max="15" width="2.140625" style="42" customWidth="1"/>
    <col min="16" max="16384" width="10.85546875" style="42"/>
  </cols>
  <sheetData>
    <row r="1" spans="2:15" ht="45" customHeight="1">
      <c r="B1" s="380" t="s">
        <v>155</v>
      </c>
      <c r="C1" s="380"/>
      <c r="D1" s="380"/>
      <c r="E1" s="380"/>
      <c r="F1" s="380"/>
      <c r="G1" s="380"/>
      <c r="H1" s="380"/>
      <c r="I1" s="380"/>
      <c r="J1" s="380"/>
      <c r="K1" s="380"/>
      <c r="L1" s="380"/>
      <c r="M1" s="380"/>
      <c r="N1" s="380"/>
    </row>
    <row r="2" spans="2:15" ht="13.5" customHeight="1">
      <c r="B2" s="188" t="s">
        <v>21</v>
      </c>
      <c r="C2" s="379" t="s">
        <v>156</v>
      </c>
      <c r="D2" s="379"/>
      <c r="E2" s="379"/>
      <c r="F2" s="379"/>
      <c r="G2" s="379"/>
      <c r="H2" s="379"/>
      <c r="I2" s="379"/>
      <c r="J2" s="379"/>
      <c r="K2" s="379"/>
      <c r="L2" s="379"/>
      <c r="M2" s="379"/>
      <c r="N2" s="379"/>
      <c r="O2" s="379"/>
    </row>
    <row r="3" spans="2:15" ht="39.75" hidden="1" customHeight="1">
      <c r="C3" s="379"/>
      <c r="D3" s="379"/>
      <c r="E3" s="379"/>
      <c r="F3" s="379"/>
      <c r="G3" s="379"/>
      <c r="H3" s="379"/>
      <c r="I3" s="379"/>
      <c r="J3" s="379"/>
      <c r="K3" s="379"/>
      <c r="L3" s="379"/>
      <c r="M3" s="379"/>
      <c r="N3" s="379"/>
      <c r="O3" s="379"/>
    </row>
    <row r="4" spans="2:15" ht="62.25" customHeight="1">
      <c r="C4" s="379"/>
      <c r="D4" s="379"/>
      <c r="E4" s="379"/>
      <c r="F4" s="379"/>
      <c r="G4" s="379"/>
      <c r="H4" s="379"/>
      <c r="I4" s="379"/>
      <c r="J4" s="379"/>
      <c r="K4" s="379"/>
      <c r="L4" s="379"/>
      <c r="M4" s="379"/>
      <c r="N4" s="379"/>
      <c r="O4" s="379"/>
    </row>
    <row r="5" spans="2:15" ht="6.6" customHeight="1"/>
    <row r="6" spans="2:15" ht="15.6" customHeight="1"/>
    <row r="7" spans="2:15" ht="21.75" thickBot="1">
      <c r="B7" s="81" t="s">
        <v>157</v>
      </c>
      <c r="C7" s="65"/>
      <c r="D7" s="64"/>
      <c r="E7" s="366" t="s">
        <v>158</v>
      </c>
      <c r="F7" s="366"/>
      <c r="G7" s="366"/>
      <c r="H7" s="366"/>
      <c r="I7" s="366"/>
      <c r="J7" s="366"/>
      <c r="K7" s="366"/>
      <c r="L7" s="366"/>
      <c r="M7" s="366"/>
      <c r="N7" s="366"/>
    </row>
    <row r="8" spans="2:15" ht="24.95" customHeight="1">
      <c r="B8" s="361" t="s">
        <v>159</v>
      </c>
      <c r="C8" s="362"/>
      <c r="D8" s="78"/>
      <c r="E8" s="340" t="s">
        <v>160</v>
      </c>
      <c r="F8" s="341"/>
      <c r="G8" s="341"/>
      <c r="H8" s="341"/>
      <c r="I8" s="341"/>
      <c r="J8" s="341"/>
      <c r="K8" s="341"/>
      <c r="L8" s="341"/>
      <c r="M8" s="341"/>
      <c r="N8" s="342"/>
    </row>
    <row r="9" spans="2:15" ht="29.25" customHeight="1">
      <c r="B9" s="67" t="s">
        <v>161</v>
      </c>
      <c r="C9" s="46"/>
      <c r="D9" s="78"/>
      <c r="E9" s="343"/>
      <c r="F9" s="344"/>
      <c r="G9" s="344"/>
      <c r="H9" s="344"/>
      <c r="I9" s="344"/>
      <c r="J9" s="344"/>
      <c r="K9" s="344"/>
      <c r="L9" s="344"/>
      <c r="M9" s="344"/>
      <c r="N9" s="345"/>
    </row>
    <row r="10" spans="2:15" ht="29.25" customHeight="1" thickBot="1">
      <c r="B10" s="68" t="s">
        <v>162</v>
      </c>
      <c r="C10" s="49"/>
      <c r="D10" s="79"/>
      <c r="E10" s="343"/>
      <c r="F10" s="344"/>
      <c r="G10" s="344"/>
      <c r="H10" s="344"/>
      <c r="I10" s="344"/>
      <c r="J10" s="344"/>
      <c r="K10" s="344"/>
      <c r="L10" s="344"/>
      <c r="M10" s="344"/>
      <c r="N10" s="345"/>
      <c r="O10" s="66"/>
    </row>
    <row r="11" spans="2:15" ht="69" customHeight="1">
      <c r="B11" s="367" t="s">
        <v>163</v>
      </c>
      <c r="C11" s="368"/>
      <c r="D11" s="78"/>
      <c r="E11" s="346"/>
      <c r="F11" s="347"/>
      <c r="G11" s="347"/>
      <c r="H11" s="347"/>
      <c r="I11" s="347"/>
      <c r="J11" s="347"/>
      <c r="K11" s="347"/>
      <c r="L11" s="347"/>
      <c r="M11" s="347"/>
      <c r="N11" s="348"/>
    </row>
    <row r="12" spans="2:15" ht="20.100000000000001" customHeight="1" thickBot="1">
      <c r="B12" s="80"/>
      <c r="C12" s="80"/>
      <c r="D12" s="64"/>
      <c r="E12" s="369"/>
      <c r="F12" s="369"/>
      <c r="G12" s="369"/>
      <c r="H12" s="369"/>
      <c r="I12" s="369"/>
      <c r="J12" s="369"/>
      <c r="K12" s="369"/>
      <c r="L12" s="369"/>
      <c r="M12" s="369"/>
      <c r="N12" s="64"/>
    </row>
    <row r="13" spans="2:15" ht="24.95" customHeight="1">
      <c r="B13" s="361" t="s">
        <v>164</v>
      </c>
      <c r="C13" s="362"/>
      <c r="D13" s="79"/>
      <c r="E13" s="370" t="s">
        <v>165</v>
      </c>
      <c r="F13" s="371"/>
      <c r="G13" s="371"/>
      <c r="H13" s="371"/>
      <c r="I13" s="371"/>
      <c r="J13" s="371"/>
      <c r="K13" s="371"/>
      <c r="L13" s="371"/>
      <c r="M13" s="371"/>
      <c r="N13" s="372"/>
    </row>
    <row r="14" spans="2:15" ht="23.25" customHeight="1">
      <c r="B14" s="69" t="s">
        <v>166</v>
      </c>
      <c r="C14" s="70"/>
      <c r="D14" s="79"/>
      <c r="E14" s="373"/>
      <c r="F14" s="374"/>
      <c r="G14" s="374"/>
      <c r="H14" s="374"/>
      <c r="I14" s="374"/>
      <c r="J14" s="374"/>
      <c r="K14" s="374"/>
      <c r="L14" s="374"/>
      <c r="M14" s="374"/>
      <c r="N14" s="375"/>
    </row>
    <row r="15" spans="2:15" ht="23.25" customHeight="1">
      <c r="B15" s="69" t="s">
        <v>167</v>
      </c>
      <c r="C15" s="70"/>
      <c r="D15" s="79"/>
      <c r="E15" s="373"/>
      <c r="F15" s="374"/>
      <c r="G15" s="374"/>
      <c r="H15" s="374"/>
      <c r="I15" s="374"/>
      <c r="J15" s="374"/>
      <c r="K15" s="374"/>
      <c r="L15" s="374"/>
      <c r="M15" s="374"/>
      <c r="N15" s="375"/>
    </row>
    <row r="16" spans="2:15" ht="23.25" customHeight="1">
      <c r="B16" s="69" t="s">
        <v>168</v>
      </c>
      <c r="C16" s="70"/>
      <c r="D16" s="79"/>
      <c r="E16" s="373"/>
      <c r="F16" s="374"/>
      <c r="G16" s="374"/>
      <c r="H16" s="374"/>
      <c r="I16" s="374"/>
      <c r="J16" s="374"/>
      <c r="K16" s="374"/>
      <c r="L16" s="374"/>
      <c r="M16" s="374"/>
      <c r="N16" s="375"/>
    </row>
    <row r="17" spans="1:15" ht="23.25" customHeight="1">
      <c r="B17" s="69" t="s">
        <v>169</v>
      </c>
      <c r="C17" s="70"/>
      <c r="D17" s="79"/>
      <c r="E17" s="373"/>
      <c r="F17" s="374"/>
      <c r="G17" s="374"/>
      <c r="H17" s="374"/>
      <c r="I17" s="374"/>
      <c r="J17" s="374"/>
      <c r="K17" s="374"/>
      <c r="L17" s="374"/>
      <c r="M17" s="374"/>
      <c r="N17" s="375"/>
    </row>
    <row r="18" spans="1:15" ht="23.25" customHeight="1">
      <c r="B18" s="69" t="s">
        <v>170</v>
      </c>
      <c r="C18" s="70"/>
      <c r="D18" s="79"/>
      <c r="E18" s="373"/>
      <c r="F18" s="374"/>
      <c r="G18" s="374"/>
      <c r="H18" s="374"/>
      <c r="I18" s="374"/>
      <c r="J18" s="374"/>
      <c r="K18" s="374"/>
      <c r="L18" s="374"/>
      <c r="M18" s="374"/>
      <c r="N18" s="375"/>
    </row>
    <row r="19" spans="1:15" ht="23.25" customHeight="1" thickBot="1">
      <c r="B19" s="71" t="s">
        <v>171</v>
      </c>
      <c r="C19" s="72"/>
      <c r="D19" s="79"/>
      <c r="E19" s="373"/>
      <c r="F19" s="374"/>
      <c r="G19" s="374"/>
      <c r="H19" s="374"/>
      <c r="I19" s="374"/>
      <c r="J19" s="374"/>
      <c r="K19" s="374"/>
      <c r="L19" s="374"/>
      <c r="M19" s="374"/>
      <c r="N19" s="375"/>
    </row>
    <row r="20" spans="1:15" ht="49.5" customHeight="1">
      <c r="B20" s="367" t="s">
        <v>172</v>
      </c>
      <c r="C20" s="368"/>
      <c r="D20" s="78"/>
      <c r="E20" s="376"/>
      <c r="F20" s="377"/>
      <c r="G20" s="377"/>
      <c r="H20" s="377"/>
      <c r="I20" s="377"/>
      <c r="J20" s="377"/>
      <c r="K20" s="377"/>
      <c r="L20" s="377"/>
      <c r="M20" s="377"/>
      <c r="N20" s="378"/>
    </row>
    <row r="21" spans="1:15" ht="20.100000000000001" customHeight="1" thickBot="1">
      <c r="B21" s="80"/>
      <c r="C21" s="80"/>
      <c r="D21" s="369"/>
      <c r="E21" s="369"/>
      <c r="F21" s="369"/>
      <c r="G21" s="369"/>
      <c r="H21" s="369"/>
      <c r="I21" s="369"/>
      <c r="J21" s="369"/>
      <c r="K21" s="369"/>
      <c r="L21" s="369"/>
      <c r="M21" s="64"/>
      <c r="N21" s="64"/>
    </row>
    <row r="22" spans="1:15" ht="24.95" customHeight="1">
      <c r="B22" s="361" t="s">
        <v>173</v>
      </c>
      <c r="C22" s="362"/>
      <c r="D22" s="79"/>
      <c r="E22" s="340" t="s">
        <v>174</v>
      </c>
      <c r="F22" s="394"/>
      <c r="G22" s="394"/>
      <c r="H22" s="394"/>
      <c r="I22" s="394"/>
      <c r="J22" s="394"/>
      <c r="K22" s="394"/>
      <c r="L22" s="394"/>
      <c r="M22" s="394"/>
      <c r="N22" s="395"/>
    </row>
    <row r="23" spans="1:15" ht="36" customHeight="1" thickBot="1">
      <c r="B23" s="76" t="s">
        <v>175</v>
      </c>
      <c r="C23" s="77"/>
      <c r="D23" s="79"/>
      <c r="E23" s="396"/>
      <c r="F23" s="397"/>
      <c r="G23" s="397"/>
      <c r="H23" s="397"/>
      <c r="I23" s="397"/>
      <c r="J23" s="397"/>
      <c r="K23" s="397"/>
      <c r="L23" s="397"/>
      <c r="M23" s="397"/>
      <c r="N23" s="398"/>
    </row>
    <row r="24" spans="1:15" ht="42" customHeight="1">
      <c r="B24" s="367" t="s">
        <v>176</v>
      </c>
      <c r="C24" s="368"/>
      <c r="D24" s="78"/>
      <c r="E24" s="399"/>
      <c r="F24" s="400"/>
      <c r="G24" s="400"/>
      <c r="H24" s="400"/>
      <c r="I24" s="400"/>
      <c r="J24" s="400"/>
      <c r="K24" s="400"/>
      <c r="L24" s="400"/>
      <c r="M24" s="400"/>
      <c r="N24" s="401"/>
      <c r="O24" s="66"/>
    </row>
    <row r="25" spans="1:15" ht="20.100000000000001" customHeight="1" thickBot="1">
      <c r="B25" s="64"/>
      <c r="C25" s="64"/>
      <c r="D25" s="369"/>
      <c r="E25" s="369"/>
      <c r="F25" s="369"/>
      <c r="G25" s="369"/>
      <c r="H25" s="369"/>
      <c r="I25" s="369"/>
      <c r="J25" s="369"/>
      <c r="K25" s="369"/>
      <c r="L25" s="369"/>
      <c r="M25" s="64"/>
      <c r="N25" s="64"/>
    </row>
    <row r="26" spans="1:15" ht="24.95" customHeight="1">
      <c r="B26" s="361" t="s">
        <v>177</v>
      </c>
      <c r="C26" s="362"/>
      <c r="D26" s="78"/>
      <c r="E26" s="381" t="s">
        <v>178</v>
      </c>
      <c r="F26" s="382"/>
      <c r="G26" s="382"/>
      <c r="H26" s="382"/>
      <c r="I26" s="382"/>
      <c r="J26" s="382"/>
      <c r="K26" s="382"/>
      <c r="L26" s="382"/>
      <c r="M26" s="382"/>
      <c r="N26" s="383"/>
      <c r="O26" s="66"/>
    </row>
    <row r="27" spans="1:15" ht="36" customHeight="1">
      <c r="B27" s="74" t="s">
        <v>179</v>
      </c>
      <c r="C27" s="45"/>
      <c r="D27" s="78"/>
      <c r="E27" s="384"/>
      <c r="F27" s="385"/>
      <c r="G27" s="385"/>
      <c r="H27" s="385"/>
      <c r="I27" s="385"/>
      <c r="J27" s="385"/>
      <c r="K27" s="385"/>
      <c r="L27" s="385"/>
      <c r="M27" s="385"/>
      <c r="N27" s="386"/>
    </row>
    <row r="28" spans="1:15" ht="36" customHeight="1">
      <c r="B28" s="74" t="s">
        <v>180</v>
      </c>
      <c r="C28" s="45"/>
      <c r="D28" s="78"/>
      <c r="E28" s="384"/>
      <c r="F28" s="385"/>
      <c r="G28" s="385"/>
      <c r="H28" s="385"/>
      <c r="I28" s="385"/>
      <c r="J28" s="385"/>
      <c r="K28" s="385"/>
      <c r="L28" s="385"/>
      <c r="M28" s="385"/>
      <c r="N28" s="386"/>
    </row>
    <row r="29" spans="1:15" ht="38.450000000000003" customHeight="1" thickBot="1">
      <c r="A29" s="56"/>
      <c r="B29" s="76" t="s">
        <v>181</v>
      </c>
      <c r="C29" s="50"/>
      <c r="D29" s="78"/>
      <c r="E29" s="384"/>
      <c r="F29" s="385"/>
      <c r="G29" s="385"/>
      <c r="H29" s="385"/>
      <c r="I29" s="385"/>
      <c r="J29" s="385"/>
      <c r="K29" s="385"/>
      <c r="L29" s="385"/>
      <c r="M29" s="385"/>
      <c r="N29" s="386"/>
    </row>
    <row r="30" spans="1:15" ht="60" customHeight="1">
      <c r="B30" s="390" t="s">
        <v>182</v>
      </c>
      <c r="C30" s="391"/>
      <c r="D30" s="78"/>
      <c r="E30" s="384"/>
      <c r="F30" s="385"/>
      <c r="G30" s="385"/>
      <c r="H30" s="385"/>
      <c r="I30" s="385"/>
      <c r="J30" s="385"/>
      <c r="K30" s="385"/>
      <c r="L30" s="385"/>
      <c r="M30" s="385"/>
      <c r="N30" s="386"/>
    </row>
    <row r="31" spans="1:15" ht="145.5" customHeight="1">
      <c r="B31" s="392"/>
      <c r="C31" s="393"/>
      <c r="D31" s="78"/>
      <c r="E31" s="387"/>
      <c r="F31" s="388"/>
      <c r="G31" s="388"/>
      <c r="H31" s="388"/>
      <c r="I31" s="388"/>
      <c r="J31" s="388"/>
      <c r="K31" s="388"/>
      <c r="L31" s="388"/>
      <c r="M31" s="388"/>
      <c r="N31" s="389"/>
    </row>
    <row r="32" spans="1:15" ht="20.100000000000001" customHeight="1" thickBot="1">
      <c r="B32" s="80"/>
      <c r="C32" s="80"/>
    </row>
    <row r="33" spans="2:14" ht="24.95" customHeight="1">
      <c r="B33" s="361" t="s">
        <v>183</v>
      </c>
      <c r="C33" s="362"/>
      <c r="E33" s="340" t="s">
        <v>184</v>
      </c>
      <c r="F33" s="341"/>
      <c r="G33" s="341"/>
      <c r="H33" s="341"/>
      <c r="I33" s="341"/>
      <c r="J33" s="341"/>
      <c r="K33" s="341"/>
      <c r="L33" s="341"/>
      <c r="M33" s="341"/>
      <c r="N33" s="342"/>
    </row>
    <row r="34" spans="2:14" ht="32.25" customHeight="1">
      <c r="B34" s="74" t="s">
        <v>185</v>
      </c>
      <c r="C34" s="44"/>
      <c r="E34" s="343"/>
      <c r="F34" s="344"/>
      <c r="G34" s="344"/>
      <c r="H34" s="344"/>
      <c r="I34" s="344"/>
      <c r="J34" s="344"/>
      <c r="K34" s="344"/>
      <c r="L34" s="344"/>
      <c r="M34" s="344"/>
      <c r="N34" s="345"/>
    </row>
    <row r="35" spans="2:14" ht="38.450000000000003" customHeight="1">
      <c r="B35" s="276" t="s">
        <v>242</v>
      </c>
      <c r="C35" s="44"/>
      <c r="E35" s="343"/>
      <c r="F35" s="344"/>
      <c r="G35" s="344"/>
      <c r="H35" s="344"/>
      <c r="I35" s="344"/>
      <c r="J35" s="344"/>
      <c r="K35" s="344"/>
      <c r="L35" s="344"/>
      <c r="M35" s="344"/>
      <c r="N35" s="345"/>
    </row>
    <row r="36" spans="2:14" ht="35.1" customHeight="1" thickBot="1">
      <c r="B36" s="75" t="s">
        <v>186</v>
      </c>
      <c r="C36" s="43"/>
      <c r="E36" s="343"/>
      <c r="F36" s="344"/>
      <c r="G36" s="344"/>
      <c r="H36" s="344"/>
      <c r="I36" s="344"/>
      <c r="J36" s="344"/>
      <c r="K36" s="344"/>
      <c r="L36" s="344"/>
      <c r="M36" s="344"/>
      <c r="N36" s="345"/>
    </row>
    <row r="37" spans="2:14" ht="44.25" customHeight="1">
      <c r="B37" s="349" t="s">
        <v>187</v>
      </c>
      <c r="C37" s="350"/>
      <c r="E37" s="346"/>
      <c r="F37" s="347"/>
      <c r="G37" s="347"/>
      <c r="H37" s="347"/>
      <c r="I37" s="347"/>
      <c r="J37" s="347"/>
      <c r="K37" s="347"/>
      <c r="L37" s="347"/>
      <c r="M37" s="347"/>
      <c r="N37" s="348"/>
    </row>
    <row r="38" spans="2:14" ht="20.100000000000001" customHeight="1" thickBot="1">
      <c r="B38" s="80"/>
      <c r="C38" s="80"/>
    </row>
    <row r="39" spans="2:14" ht="24.95" customHeight="1">
      <c r="B39" s="361" t="s">
        <v>188</v>
      </c>
      <c r="C39" s="362"/>
      <c r="E39" s="340" t="s">
        <v>189</v>
      </c>
      <c r="F39" s="341"/>
      <c r="G39" s="341"/>
      <c r="H39" s="341"/>
      <c r="I39" s="341"/>
      <c r="J39" s="341"/>
      <c r="K39" s="341"/>
      <c r="L39" s="341"/>
      <c r="M39" s="341"/>
      <c r="N39" s="342"/>
    </row>
    <row r="40" spans="2:14" ht="32.25" customHeight="1">
      <c r="B40" s="74" t="s">
        <v>190</v>
      </c>
      <c r="C40" s="44"/>
      <c r="E40" s="343"/>
      <c r="F40" s="344"/>
      <c r="G40" s="344"/>
      <c r="H40" s="344"/>
      <c r="I40" s="344"/>
      <c r="J40" s="344"/>
      <c r="K40" s="344"/>
      <c r="L40" s="344"/>
      <c r="M40" s="344"/>
      <c r="N40" s="345"/>
    </row>
    <row r="41" spans="2:14" ht="38.450000000000003" customHeight="1">
      <c r="B41" s="276" t="s">
        <v>243</v>
      </c>
      <c r="C41" s="44"/>
      <c r="E41" s="343"/>
      <c r="F41" s="344"/>
      <c r="G41" s="344"/>
      <c r="H41" s="344"/>
      <c r="I41" s="344"/>
      <c r="J41" s="344"/>
      <c r="K41" s="344"/>
      <c r="L41" s="344"/>
      <c r="M41" s="344"/>
      <c r="N41" s="345"/>
    </row>
    <row r="42" spans="2:14" ht="38.450000000000003" customHeight="1">
      <c r="B42" s="191" t="s">
        <v>191</v>
      </c>
      <c r="C42" s="192"/>
      <c r="E42" s="343"/>
      <c r="F42" s="344"/>
      <c r="G42" s="344"/>
      <c r="H42" s="344"/>
      <c r="I42" s="344"/>
      <c r="J42" s="344"/>
      <c r="K42" s="344"/>
      <c r="L42" s="344"/>
      <c r="M42" s="344"/>
      <c r="N42" s="345"/>
    </row>
    <row r="43" spans="2:14" ht="35.1" customHeight="1" thickBot="1">
      <c r="B43" s="277" t="s">
        <v>246</v>
      </c>
      <c r="C43" s="43"/>
      <c r="E43" s="343"/>
      <c r="F43" s="344"/>
      <c r="G43" s="344"/>
      <c r="H43" s="344"/>
      <c r="I43" s="344"/>
      <c r="J43" s="344"/>
      <c r="K43" s="344"/>
      <c r="L43" s="344"/>
      <c r="M43" s="344"/>
      <c r="N43" s="345"/>
    </row>
    <row r="44" spans="2:14" ht="63.75" customHeight="1">
      <c r="B44" s="349" t="s">
        <v>247</v>
      </c>
      <c r="C44" s="350"/>
      <c r="E44" s="346"/>
      <c r="F44" s="347"/>
      <c r="G44" s="347"/>
      <c r="H44" s="347"/>
      <c r="I44" s="347"/>
      <c r="J44" s="347"/>
      <c r="K44" s="347"/>
      <c r="L44" s="347"/>
      <c r="M44" s="347"/>
      <c r="N44" s="348"/>
    </row>
    <row r="45" spans="2:14" ht="20.100000000000001" customHeight="1" thickBot="1">
      <c r="B45" s="64"/>
      <c r="C45" s="64"/>
    </row>
    <row r="46" spans="2:14" ht="24.95" customHeight="1">
      <c r="B46" s="361" t="s">
        <v>192</v>
      </c>
      <c r="C46" s="362"/>
      <c r="E46" s="340" t="s">
        <v>241</v>
      </c>
      <c r="F46" s="341"/>
      <c r="G46" s="341"/>
      <c r="H46" s="341"/>
      <c r="I46" s="341"/>
      <c r="J46" s="341"/>
      <c r="K46" s="341"/>
      <c r="L46" s="341"/>
      <c r="M46" s="341"/>
      <c r="N46" s="342"/>
    </row>
    <row r="47" spans="2:14" ht="32.25" customHeight="1">
      <c r="B47" s="74" t="s">
        <v>244</v>
      </c>
      <c r="C47" s="44"/>
      <c r="E47" s="343"/>
      <c r="F47" s="344"/>
      <c r="G47" s="344"/>
      <c r="H47" s="344"/>
      <c r="I47" s="344"/>
      <c r="J47" s="344"/>
      <c r="K47" s="344"/>
      <c r="L47" s="344"/>
      <c r="M47" s="344"/>
      <c r="N47" s="345"/>
    </row>
    <row r="48" spans="2:14" ht="38.450000000000003" customHeight="1" thickBot="1">
      <c r="B48" s="74" t="s">
        <v>193</v>
      </c>
      <c r="C48" s="44"/>
      <c r="E48" s="343"/>
      <c r="F48" s="344"/>
      <c r="G48" s="344"/>
      <c r="H48" s="344"/>
      <c r="I48" s="344"/>
      <c r="J48" s="344"/>
      <c r="K48" s="344"/>
      <c r="L48" s="344"/>
      <c r="M48" s="344"/>
      <c r="N48" s="345"/>
    </row>
    <row r="49" spans="2:15" ht="82.5" customHeight="1">
      <c r="B49" s="349" t="s">
        <v>245</v>
      </c>
      <c r="C49" s="350"/>
      <c r="E49" s="346"/>
      <c r="F49" s="347"/>
      <c r="G49" s="347"/>
      <c r="H49" s="347"/>
      <c r="I49" s="347"/>
      <c r="J49" s="347"/>
      <c r="K49" s="347"/>
      <c r="L49" s="347"/>
      <c r="M49" s="347"/>
      <c r="N49" s="348"/>
    </row>
    <row r="50" spans="2:15" ht="20.100000000000001" customHeight="1" thickBot="1">
      <c r="B50" s="64"/>
      <c r="C50" s="64"/>
    </row>
    <row r="51" spans="2:15" ht="24.95" customHeight="1">
      <c r="B51" s="361" t="s">
        <v>194</v>
      </c>
      <c r="C51" s="362"/>
      <c r="D51" s="79"/>
      <c r="E51" s="363" t="s">
        <v>195</v>
      </c>
      <c r="F51" s="341"/>
      <c r="G51" s="341"/>
      <c r="H51" s="341"/>
      <c r="I51" s="341"/>
      <c r="J51" s="341"/>
      <c r="K51" s="341"/>
      <c r="L51" s="341"/>
      <c r="M51" s="341"/>
      <c r="N51" s="342"/>
      <c r="O51" s="66"/>
    </row>
    <row r="52" spans="2:15" ht="50.25" customHeight="1" thickBot="1">
      <c r="B52" s="73" t="s">
        <v>196</v>
      </c>
      <c r="C52" s="51"/>
      <c r="E52" s="343"/>
      <c r="F52" s="344"/>
      <c r="G52" s="344"/>
      <c r="H52" s="344"/>
      <c r="I52" s="344"/>
      <c r="J52" s="344"/>
      <c r="K52" s="344"/>
      <c r="L52" s="344"/>
      <c r="M52" s="344"/>
      <c r="N52" s="345"/>
    </row>
    <row r="53" spans="2:15">
      <c r="B53" s="364" t="s">
        <v>197</v>
      </c>
      <c r="C53" s="365"/>
      <c r="E53" s="346"/>
      <c r="F53" s="347"/>
      <c r="G53" s="347"/>
      <c r="H53" s="347"/>
      <c r="I53" s="347"/>
      <c r="J53" s="347"/>
      <c r="K53" s="347"/>
      <c r="L53" s="347"/>
      <c r="M53" s="347"/>
      <c r="N53" s="348"/>
    </row>
    <row r="54" spans="2:15" ht="16.5" thickBot="1"/>
    <row r="55" spans="2:15" ht="24.95" customHeight="1">
      <c r="B55" s="361" t="s">
        <v>198</v>
      </c>
      <c r="C55" s="362"/>
      <c r="E55" s="353" t="s">
        <v>199</v>
      </c>
      <c r="F55" s="354"/>
      <c r="G55" s="354"/>
      <c r="H55" s="354"/>
      <c r="I55" s="354"/>
      <c r="J55" s="354"/>
      <c r="K55" s="354"/>
      <c r="L55" s="354"/>
      <c r="M55" s="354"/>
      <c r="N55" s="355"/>
    </row>
    <row r="56" spans="2:15" ht="47.25" customHeight="1" thickBot="1">
      <c r="B56" s="73" t="s">
        <v>200</v>
      </c>
      <c r="C56" s="51"/>
      <c r="D56" s="79"/>
      <c r="E56" s="356"/>
      <c r="F56" s="344"/>
      <c r="G56" s="344"/>
      <c r="H56" s="344"/>
      <c r="I56" s="344"/>
      <c r="J56" s="344"/>
      <c r="K56" s="344"/>
      <c r="L56" s="344"/>
      <c r="M56" s="344"/>
      <c r="N56" s="357"/>
    </row>
    <row r="57" spans="2:15">
      <c r="B57" s="351" t="s">
        <v>201</v>
      </c>
      <c r="C57" s="352"/>
      <c r="E57" s="358"/>
      <c r="F57" s="359"/>
      <c r="G57" s="359"/>
      <c r="H57" s="359"/>
      <c r="I57" s="359"/>
      <c r="J57" s="359"/>
      <c r="K57" s="359"/>
      <c r="L57" s="359"/>
      <c r="M57" s="359"/>
      <c r="N57" s="360"/>
    </row>
  </sheetData>
  <mergeCells count="39">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 ref="E7:N7"/>
    <mergeCell ref="B8:C8"/>
    <mergeCell ref="E8:N11"/>
    <mergeCell ref="B11:C11"/>
    <mergeCell ref="B55:C55"/>
    <mergeCell ref="B24:C24"/>
    <mergeCell ref="E12:G12"/>
    <mergeCell ref="H12:J12"/>
    <mergeCell ref="K12:M12"/>
    <mergeCell ref="B13:C13"/>
    <mergeCell ref="E13:N20"/>
    <mergeCell ref="B20:C20"/>
    <mergeCell ref="B39:C39"/>
    <mergeCell ref="E39:N44"/>
    <mergeCell ref="B44:C44"/>
    <mergeCell ref="B46:C46"/>
    <mergeCell ref="E46:N49"/>
    <mergeCell ref="B49:C49"/>
    <mergeCell ref="B57:C57"/>
    <mergeCell ref="E55:N57"/>
    <mergeCell ref="B51:C51"/>
    <mergeCell ref="E51:N53"/>
    <mergeCell ref="B53:C53"/>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52" xr:uid="{93E24193-9634-4E2A-8639-7A01F4AD8434}">
      <formula1>"Oui , Non"</formula1>
    </dataValidation>
    <dataValidation type="whole" allowBlank="1" showInputMessage="1" showErrorMessage="1" sqref="C56" xr:uid="{A65C5DA1-DBF8-4C32-B03D-A02FAAF91ED2}">
      <formula1>0</formula1>
      <formula2>100</formula2>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zoomScale="85" zoomScaleNormal="85" workbookViewId="0">
      <selection activeCell="F20" sqref="F20"/>
    </sheetView>
  </sheetViews>
  <sheetFormatPr baseColWidth="10" defaultColWidth="11.42578125" defaultRowHeight="15" customHeight="1"/>
  <cols>
    <col min="1" max="1" width="5" style="41" customWidth="1"/>
    <col min="2" max="2" width="11.42578125" style="41"/>
    <col min="3" max="3" width="41.140625" style="41" customWidth="1"/>
    <col min="4" max="4" width="61.5703125" style="41" customWidth="1"/>
    <col min="5" max="6" width="18.85546875" style="41" customWidth="1"/>
    <col min="7" max="7" width="48.28515625" style="41" customWidth="1"/>
    <col min="8" max="16384" width="11.42578125" style="41"/>
  </cols>
  <sheetData>
    <row r="1" spans="2:7" ht="28.5" customHeight="1">
      <c r="B1" s="380" t="s">
        <v>202</v>
      </c>
      <c r="C1" s="380"/>
      <c r="D1" s="380"/>
      <c r="E1" s="380"/>
      <c r="F1" s="380"/>
      <c r="G1" s="380"/>
    </row>
    <row r="2" spans="2:7" ht="15" customHeight="1">
      <c r="B2" s="189" t="s">
        <v>21</v>
      </c>
    </row>
    <row r="3" spans="2:7" ht="15" customHeight="1">
      <c r="B3" s="418" t="s">
        <v>203</v>
      </c>
      <c r="C3" s="418"/>
      <c r="D3" s="418"/>
      <c r="E3" s="418"/>
      <c r="F3" s="418"/>
      <c r="G3" s="418"/>
    </row>
    <row r="4" spans="2:7" ht="30" customHeight="1">
      <c r="B4" s="418" t="s">
        <v>204</v>
      </c>
      <c r="C4" s="418"/>
      <c r="D4" s="418"/>
      <c r="E4" s="418"/>
      <c r="F4" s="418"/>
      <c r="G4" s="418"/>
    </row>
    <row r="5" spans="2:7" ht="15" customHeight="1">
      <c r="B5" s="419" t="s">
        <v>205</v>
      </c>
      <c r="C5" s="419"/>
      <c r="D5" s="419"/>
      <c r="E5" s="419"/>
      <c r="F5" s="419"/>
      <c r="G5" s="419"/>
    </row>
    <row r="6" spans="2:7" ht="15" customHeight="1">
      <c r="B6" s="420" t="s">
        <v>206</v>
      </c>
      <c r="C6" s="420"/>
      <c r="D6" s="420"/>
      <c r="E6" s="420"/>
      <c r="F6" s="420"/>
      <c r="G6" s="420"/>
    </row>
    <row r="7" spans="2:7" ht="15" customHeight="1">
      <c r="B7" s="417" t="s">
        <v>207</v>
      </c>
      <c r="C7" s="417"/>
      <c r="D7" s="417"/>
      <c r="E7" s="417"/>
      <c r="F7" s="417"/>
      <c r="G7" s="417"/>
    </row>
    <row r="8" spans="2:7" ht="15" customHeight="1">
      <c r="B8" s="417" t="s">
        <v>208</v>
      </c>
      <c r="C8" s="417"/>
      <c r="D8" s="417"/>
      <c r="E8" s="417"/>
      <c r="F8" s="417"/>
      <c r="G8" s="417"/>
    </row>
    <row r="9" spans="2:7" ht="15" customHeight="1">
      <c r="B9" s="417" t="s">
        <v>209</v>
      </c>
      <c r="C9" s="417"/>
      <c r="D9" s="417"/>
      <c r="E9" s="417"/>
      <c r="F9" s="417"/>
      <c r="G9" s="417"/>
    </row>
    <row r="10" spans="2:7" ht="15" customHeight="1" thickBot="1"/>
    <row r="11" spans="2:7" ht="15" customHeight="1">
      <c r="B11" s="402" t="s">
        <v>210</v>
      </c>
      <c r="C11" s="403"/>
      <c r="D11" s="408" t="s">
        <v>211</v>
      </c>
      <c r="E11" s="408" t="s">
        <v>212</v>
      </c>
      <c r="F11" s="411" t="s">
        <v>213</v>
      </c>
      <c r="G11" s="412"/>
    </row>
    <row r="12" spans="2:7" ht="15" customHeight="1">
      <c r="B12" s="404"/>
      <c r="C12" s="405"/>
      <c r="D12" s="409"/>
      <c r="E12" s="409"/>
      <c r="F12" s="413"/>
      <c r="G12" s="414"/>
    </row>
    <row r="13" spans="2:7" ht="15" customHeight="1" thickBot="1">
      <c r="B13" s="406"/>
      <c r="C13" s="407"/>
      <c r="D13" s="410"/>
      <c r="E13" s="410"/>
      <c r="F13" s="415"/>
      <c r="G13" s="416"/>
    </row>
    <row r="14" spans="2:7" ht="115.5" thickBot="1">
      <c r="B14" s="57"/>
      <c r="C14" s="54" t="s">
        <v>214</v>
      </c>
      <c r="D14" s="52" t="s">
        <v>215</v>
      </c>
      <c r="E14" s="53"/>
      <c r="F14" s="52" t="s">
        <v>216</v>
      </c>
      <c r="G14" s="58"/>
    </row>
    <row r="15" spans="2:7" ht="113.25" customHeight="1" thickBot="1">
      <c r="B15" s="59"/>
      <c r="C15" s="60" t="s">
        <v>217</v>
      </c>
      <c r="D15" s="61" t="s">
        <v>218</v>
      </c>
      <c r="E15" s="62"/>
      <c r="F15" s="61" t="s">
        <v>219</v>
      </c>
      <c r="G15" s="63"/>
    </row>
    <row r="19" spans="8:9" ht="15" customHeight="1">
      <c r="H19" s="47"/>
      <c r="I19" s="47"/>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2578125" defaultRowHeight="15"/>
  <cols>
    <col min="2" max="2" width="63" customWidth="1"/>
  </cols>
  <sheetData>
    <row r="1" spans="1:2">
      <c r="B1" s="22" t="s">
        <v>220</v>
      </c>
    </row>
    <row r="2" spans="1:2">
      <c r="B2" s="21" t="s">
        <v>221</v>
      </c>
    </row>
    <row r="3" spans="1:2">
      <c r="B3" s="21" t="s">
        <v>222</v>
      </c>
    </row>
    <row r="4" spans="1:2">
      <c r="B4" s="21" t="s">
        <v>223</v>
      </c>
    </row>
    <row r="5" spans="1:2">
      <c r="A5" s="20"/>
      <c r="B5" s="21" t="s">
        <v>224</v>
      </c>
    </row>
    <row r="6" spans="1:2">
      <c r="B6" s="21" t="s">
        <v>225</v>
      </c>
    </row>
    <row r="7" spans="1:2">
      <c r="B7" s="21" t="s">
        <v>226</v>
      </c>
    </row>
    <row r="8" spans="1:2">
      <c r="B8" s="21" t="s">
        <v>227</v>
      </c>
    </row>
    <row r="9" spans="1:2">
      <c r="B9" s="21" t="s">
        <v>228</v>
      </c>
    </row>
    <row r="10" spans="1:2">
      <c r="B10" s="21" t="s">
        <v>229</v>
      </c>
    </row>
    <row r="11" spans="1:2">
      <c r="B11" s="21" t="s">
        <v>230</v>
      </c>
    </row>
    <row r="13" spans="1:2">
      <c r="B13" s="55" t="s">
        <v>231</v>
      </c>
    </row>
    <row r="14" spans="1:2">
      <c r="B14" t="s">
        <v>232</v>
      </c>
    </row>
    <row r="15" spans="1:2">
      <c r="B15" t="s">
        <v>233</v>
      </c>
    </row>
    <row r="16" spans="1:2">
      <c r="B16" t="s">
        <v>234</v>
      </c>
    </row>
    <row r="17" spans="2:2">
      <c r="B17" t="s">
        <v>235</v>
      </c>
    </row>
    <row r="18" spans="2:2">
      <c r="B18" t="s">
        <v>236</v>
      </c>
    </row>
    <row r="19" spans="2:2">
      <c r="B19" t="s">
        <v>237</v>
      </c>
    </row>
    <row r="20" spans="2:2">
      <c r="B20" t="s">
        <v>238</v>
      </c>
    </row>
    <row r="22" spans="2:2">
      <c r="B22" s="421" t="s">
        <v>165</v>
      </c>
    </row>
    <row r="23" spans="2:2">
      <c r="B23" s="422"/>
    </row>
    <row r="24" spans="2:2">
      <c r="B24" s="422"/>
    </row>
    <row r="25" spans="2:2">
      <c r="B25" s="422"/>
    </row>
    <row r="26" spans="2:2">
      <c r="B26" s="422"/>
    </row>
    <row r="27" spans="2:2">
      <c r="B27" s="422"/>
    </row>
    <row r="28" spans="2:2">
      <c r="B28" s="423"/>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Props1.xml><?xml version="1.0" encoding="utf-8"?>
<ds:datastoreItem xmlns:ds="http://schemas.openxmlformats.org/officeDocument/2006/customXml" ds:itemID="{B2B6599C-621B-4956-940F-FBBB3E658886}">
  <ds:schemaRefs>
    <ds:schemaRef ds:uri="http://schemas.microsoft.com/sharepoint/v3/contenttype/forms"/>
  </ds:schemaRefs>
</ds:datastoreItem>
</file>

<file path=customXml/itemProps2.xml><?xml version="1.0" encoding="utf-8"?>
<ds:datastoreItem xmlns:ds="http://schemas.openxmlformats.org/officeDocument/2006/customXml" ds:itemID="{58968DA0-86CA-4E5C-BC7D-72B1FFE11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5BEAD3-825A-45E5-950B-F40FEB5156A1}">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 </vt:lpstr>
      <vt:lpstr>Feuil1</vt:lpstr>
      <vt:lpstr>Indicateurs socles - DNSH</vt:lpstr>
      <vt:lpstr>Indicateur GES quantifié</vt:lpstr>
      <vt:lpstr>Indicateurs socles - autres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MACAIRE Michaël</cp:lastModifiedBy>
  <cp:revision/>
  <dcterms:created xsi:type="dcterms:W3CDTF">2021-01-18T16:21:19Z</dcterms:created>
  <dcterms:modified xsi:type="dcterms:W3CDTF">2025-07-01T07:12:34Z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y fmtid="{D5CDD505-2E9C-101B-9397-08002B2CF9AE}" pid="4" name="MSIP_Label_98ce3bfb-fff1-481a-835b-0a342757958d_Enabled">
    <vt:lpwstr>true</vt:lpwstr>
  </property>
  <property fmtid="{D5CDD505-2E9C-101B-9397-08002B2CF9AE}" pid="5" name="MSIP_Label_98ce3bfb-fff1-481a-835b-0a342757958d_SetDate">
    <vt:lpwstr>2025-02-27T10:59:50Z</vt:lpwstr>
  </property>
  <property fmtid="{D5CDD505-2E9C-101B-9397-08002B2CF9AE}" pid="6" name="MSIP_Label_98ce3bfb-fff1-481a-835b-0a342757958d_Method">
    <vt:lpwstr>Standard</vt:lpwstr>
  </property>
  <property fmtid="{D5CDD505-2E9C-101B-9397-08002B2CF9AE}" pid="7" name="MSIP_Label_98ce3bfb-fff1-481a-835b-0a342757958d_Name">
    <vt:lpwstr>C0 - Public</vt:lpwstr>
  </property>
  <property fmtid="{D5CDD505-2E9C-101B-9397-08002B2CF9AE}" pid="8" name="MSIP_Label_98ce3bfb-fff1-481a-835b-0a342757958d_SiteId">
    <vt:lpwstr>cb6c2492-4a85-4b15-85a1-ed94d47e5849</vt:lpwstr>
  </property>
  <property fmtid="{D5CDD505-2E9C-101B-9397-08002B2CF9AE}" pid="9" name="MSIP_Label_98ce3bfb-fff1-481a-835b-0a342757958d_ActionId">
    <vt:lpwstr>d082141a-56f8-4549-9255-0150c0ba2a5b</vt:lpwstr>
  </property>
  <property fmtid="{D5CDD505-2E9C-101B-9397-08002B2CF9AE}" pid="10" name="MSIP_Label_98ce3bfb-fff1-481a-835b-0a342757958d_ContentBits">
    <vt:lpwstr>0</vt:lpwstr>
  </property>
  <property fmtid="{D5CDD505-2E9C-101B-9397-08002B2CF9AE}" pid="11" name="MSIP_Label_98ce3bfb-fff1-481a-835b-0a342757958d_Tag">
    <vt:lpwstr>10, 3, 0, 2</vt:lpwstr>
  </property>
</Properties>
</file>